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ttbewerbsvergleiche\04_KKVV\BC_Alpha_865\"/>
    </mc:Choice>
  </mc:AlternateContent>
  <bookViews>
    <workbookView xWindow="2760" yWindow="120" windowWidth="15200" windowHeight="8390" tabRatio="301"/>
  </bookViews>
  <sheets>
    <sheet name="865" sheetId="3" r:id="rId1"/>
    <sheet name="Tabelle1" sheetId="4" r:id="rId2"/>
  </sheets>
  <definedNames>
    <definedName name="_xlnm.Print_Area" localSheetId="0">'865'!$A$1:$M$41</definedName>
    <definedName name="_xlnm.Print_Titles" localSheetId="0">'865'!$A:$B,'865'!$1:$1</definedName>
  </definedNames>
  <calcPr calcId="162913"/>
</workbook>
</file>

<file path=xl/calcChain.xml><?xml version="1.0" encoding="utf-8"?>
<calcChain xmlns="http://schemas.openxmlformats.org/spreadsheetml/2006/main">
  <c r="M30" i="3" l="1"/>
  <c r="M32" i="3"/>
  <c r="M33" i="3"/>
  <c r="M34" i="3"/>
  <c r="M35" i="3"/>
  <c r="M36" i="3"/>
  <c r="M37" i="3"/>
  <c r="M29" i="3"/>
  <c r="R6" i="4"/>
  <c r="R8" i="4"/>
  <c r="R9" i="4"/>
  <c r="R10" i="4"/>
  <c r="R11" i="4"/>
  <c r="R12" i="4"/>
  <c r="R13" i="4"/>
  <c r="Q5" i="4"/>
  <c r="Q6" i="4"/>
  <c r="Q7" i="4"/>
  <c r="Q8" i="4"/>
  <c r="Q9" i="4"/>
  <c r="Q10" i="4"/>
  <c r="Q11" i="4"/>
  <c r="Q12" i="4"/>
  <c r="Q13" i="4"/>
  <c r="O5" i="4"/>
  <c r="R5" i="4" s="1"/>
  <c r="O6" i="4"/>
  <c r="O7" i="4"/>
  <c r="R7" i="4" s="1"/>
  <c r="M31" i="3" s="1"/>
  <c r="O8" i="4"/>
  <c r="O9" i="4"/>
  <c r="O10" i="4"/>
  <c r="O11" i="4"/>
  <c r="O12" i="4"/>
  <c r="O13" i="4"/>
  <c r="L30" i="3"/>
  <c r="L31" i="3"/>
  <c r="L32" i="3"/>
  <c r="L33" i="3"/>
  <c r="L34" i="3"/>
  <c r="L35" i="3"/>
  <c r="L36" i="3"/>
  <c r="L37" i="3"/>
  <c r="L29" i="3"/>
  <c r="M5" i="4"/>
  <c r="M6" i="4"/>
  <c r="M7" i="4"/>
  <c r="M8" i="4"/>
  <c r="M9" i="4"/>
  <c r="M10" i="4"/>
  <c r="M11" i="4"/>
  <c r="M12" i="4"/>
  <c r="M13" i="4"/>
  <c r="J30" i="3"/>
  <c r="J31" i="3"/>
  <c r="J32" i="3"/>
  <c r="J33" i="3"/>
  <c r="J34" i="3"/>
  <c r="J35" i="3"/>
  <c r="J36" i="3"/>
  <c r="J37" i="3"/>
  <c r="J29" i="3"/>
  <c r="K5" i="4"/>
  <c r="K6" i="4"/>
  <c r="K7" i="4"/>
  <c r="K8" i="4"/>
  <c r="K9" i="4"/>
  <c r="K10" i="4"/>
  <c r="K11" i="4"/>
  <c r="K12" i="4"/>
  <c r="K13" i="4"/>
  <c r="I30" i="3"/>
  <c r="I31" i="3"/>
  <c r="I32" i="3"/>
  <c r="I33" i="3"/>
  <c r="I34" i="3"/>
  <c r="I35" i="3"/>
  <c r="I36" i="3"/>
  <c r="I37" i="3"/>
  <c r="I29" i="3"/>
  <c r="I5" i="4"/>
  <c r="I6" i="4"/>
  <c r="I7" i="4"/>
  <c r="I8" i="4"/>
  <c r="I9" i="4"/>
  <c r="I10" i="4"/>
  <c r="I11" i="4"/>
  <c r="I12" i="4"/>
  <c r="I13" i="4"/>
  <c r="H30" i="3"/>
  <c r="H31" i="3"/>
  <c r="H32" i="3"/>
  <c r="H33" i="3"/>
  <c r="H34" i="3"/>
  <c r="H35" i="3"/>
  <c r="H36" i="3"/>
  <c r="H37" i="3"/>
  <c r="G6" i="4"/>
  <c r="G7" i="4"/>
  <c r="G8" i="4"/>
  <c r="G9" i="4"/>
  <c r="G10" i="4"/>
  <c r="G11" i="4"/>
  <c r="G12" i="4"/>
  <c r="G13" i="4"/>
  <c r="H29" i="3"/>
  <c r="G5" i="4"/>
  <c r="C30" i="3"/>
  <c r="C31" i="3"/>
  <c r="C32" i="3"/>
  <c r="C33" i="3"/>
  <c r="C34" i="3"/>
  <c r="C35" i="3"/>
  <c r="C36" i="3"/>
  <c r="C37" i="3"/>
  <c r="C29" i="3"/>
  <c r="E13" i="4"/>
  <c r="E12" i="4"/>
  <c r="E11" i="4"/>
  <c r="E10" i="4"/>
  <c r="E9" i="4"/>
  <c r="E8" i="4"/>
  <c r="E7" i="4"/>
  <c r="E6" i="4"/>
  <c r="E5" i="4"/>
  <c r="C8" i="4"/>
  <c r="B32" i="3" s="1"/>
  <c r="C9" i="4"/>
  <c r="B33" i="3" s="1"/>
  <c r="C10" i="4"/>
  <c r="B34" i="3" s="1"/>
  <c r="C11" i="4"/>
  <c r="B35" i="3" s="1"/>
  <c r="C12" i="4"/>
  <c r="C13" i="4"/>
  <c r="B36" i="3"/>
  <c r="C7" i="4"/>
  <c r="B31" i="3" s="1"/>
  <c r="B37" i="3"/>
  <c r="B30" i="3"/>
  <c r="B29" i="3"/>
  <c r="C6" i="4"/>
  <c r="C5" i="4"/>
</calcChain>
</file>

<file path=xl/sharedStrings.xml><?xml version="1.0" encoding="utf-8"?>
<sst xmlns="http://schemas.openxmlformats.org/spreadsheetml/2006/main" count="385" uniqueCount="284">
  <si>
    <t xml:space="preserve">Selbstbehalt </t>
  </si>
  <si>
    <t xml:space="preserve">GOÄ/GOZ-Begrenzung </t>
  </si>
  <si>
    <t xml:space="preserve">ambulante Psychotherapie </t>
  </si>
  <si>
    <t xml:space="preserve">Heilmittel </t>
  </si>
  <si>
    <t xml:space="preserve">Schutzimpfungen </t>
  </si>
  <si>
    <t xml:space="preserve">Stationäre Heilbehandlung </t>
  </si>
  <si>
    <t xml:space="preserve">Material- und Laborkosten </t>
  </si>
  <si>
    <t xml:space="preserve">Inlays </t>
  </si>
  <si>
    <t xml:space="preserve">Rücktransport/ Überführung oder Beisetzung </t>
  </si>
  <si>
    <t xml:space="preserve">Sonstiges </t>
  </si>
  <si>
    <t>Hallesche
Primo SB 1 Z</t>
  </si>
  <si>
    <t>Logopädie</t>
  </si>
  <si>
    <t xml:space="preserve">Erstattung zu 100 % soweit medizinisch notwendig und ärztlich bescheinigt </t>
  </si>
  <si>
    <t xml:space="preserve">Vorsorgeuntersuchungen </t>
  </si>
  <si>
    <t xml:space="preserve">Heilpraktikerleistungen </t>
  </si>
  <si>
    <t xml:space="preserve">Brillen / Kontaktlinsen </t>
  </si>
  <si>
    <t xml:space="preserve">Ambulante Transporte </t>
  </si>
  <si>
    <t xml:space="preserve">Stationäre Transporte </t>
  </si>
  <si>
    <t xml:space="preserve">Zahnbehandlung/-prophylaxe </t>
  </si>
  <si>
    <t xml:space="preserve">Hilfsmittel 
(außer Brillen/Kontaktlinsen) </t>
  </si>
  <si>
    <t>bis zu den Höchstsätzen der GOÄ, bis zu den Regelhöchstsätzen der GOZ und bis zu den Mindestsätzen des GebüH</t>
  </si>
  <si>
    <t>wie Zahnersatz</t>
  </si>
  <si>
    <t>bis zu den Höchstsätzen der GOÄ/GOZ</t>
  </si>
  <si>
    <t>Hin- und Rücktransport zum und vom nächstgelegenen geeigneten Krankenhaus</t>
  </si>
  <si>
    <t>Continentale
Economy-U</t>
  </si>
  <si>
    <t>Continentale
Comfort-U</t>
  </si>
  <si>
    <t>Gothaer
MediStart 1 SB</t>
  </si>
  <si>
    <t>Allianz 
AktiMed 90 P</t>
  </si>
  <si>
    <t>Erstattung zu 90%</t>
  </si>
  <si>
    <t>Erstattung bis Regelhöchstsatz zu 75%</t>
  </si>
  <si>
    <t>Erstattung nach Heilmittelverzeichnis zu 75%</t>
  </si>
  <si>
    <t>Erstattung zu 80 - 100%</t>
  </si>
  <si>
    <t>100% für Generika und Verbandmittel, sonstige Arzneimittel zu 75%</t>
  </si>
  <si>
    <t>Erstattung zu 75 - 100%</t>
  </si>
  <si>
    <t xml:space="preserve">Erstattung zu 50% bis zu 30 Sitzungen pro Jahr </t>
  </si>
  <si>
    <t>Erstattung zu 70 % bis zu 50 Sitzungen p.a.</t>
  </si>
  <si>
    <t>50 Sitzungen p.a. wenn Behandlung durch Arzt erfolgt nach GOÄ/GebüH</t>
  </si>
  <si>
    <t>50 ambulante Behandlungsstunden p.a.</t>
  </si>
  <si>
    <t>nach Heilmittelkatalog</t>
  </si>
  <si>
    <t>75% Heilmittel</t>
  </si>
  <si>
    <t>keine HP-Leistungen</t>
  </si>
  <si>
    <t>bis zu den Höchstsätzen der GOÄ</t>
  </si>
  <si>
    <t>im ambulanten Bereich innerhalb der GOÄ</t>
  </si>
  <si>
    <t>bis zu den Höchstsätzen. Mehrkosten nach schriftl. Honorarvereinbarung</t>
  </si>
  <si>
    <t>Höchstsätze GOÄ</t>
  </si>
  <si>
    <t>Primärarztprinzip: die Erstbehandlung und Überweisung an einen Facharzt hat durch den Hausarzt, einen Facharzt für Kinderheilkunde, Gynäkologie oder Augenheilkunde oder einen Not- oder Bereitschaftsarzt zu erfolgen.</t>
  </si>
  <si>
    <t>Primärarztprinzip: als Primärarzt gilt ausschließlich der Arzt für Allgemeinmedizin/praktischer Arzt,  Internist ohne Schwerpunktbezeichnung, Augenarzt, Gynäkologe, Kinderarzt, Not- oder Bereitschaftsarzt. 75%, soweit die Behandlung durch andere als die oben genannten Ärzte erfolgt, ohne dass der Primärarzt an sie überwiesen hat.</t>
  </si>
  <si>
    <t>Primärarztprinzip: als Primärarzt gilt nur der Hausarzt, ein Internist, ein Facharzt für Kinderheilkunde, für Gynäkologie, für Augenheilkunde, ein Not- oder Bereitschaftsarzt. Ansonsten Reduzierung der Erstattung von 100% auf 75%.</t>
  </si>
  <si>
    <t>Primärarztprinzip: praktische Ärzte ohne Facharztausbildung; Fachärzte für Allgemeinmedizin, soweit sie keine weitere Facharztausbildung führen; Fachärzte für Frauen-, Augen- oder Kinderheilkunde; Not- und Bereitschaftsärzte.</t>
  </si>
  <si>
    <t>keine Tarifleistung für Auslandsrücktransporte.</t>
  </si>
  <si>
    <t>100% für einen aus medizinischen Gründen erforderlichen Rücktransport aus dem Ausland. Übernahme der Mehrkosten einer krankheitsbedingt außerplanmäßigen Rückreise und der Kosten für medizinisch notwendige Begleitperson.</t>
  </si>
  <si>
    <t>100% der Transportkosten, wenn eine Heilbehandlung am Ort oder in zumutbarer Entfernung nicht durchgeführt werden kann. Zumutbar sind regelmäßig bis 500km.</t>
  </si>
  <si>
    <t>100% für einen aus medizinischen Gründen erforderlichen Rücktransport, abzüglich der Kosten der geplanten Rückkehr.</t>
  </si>
  <si>
    <t>70%, ohne Heil- und Kostenplan 35%.</t>
  </si>
  <si>
    <t>Erstattung zu 90%, im Zusammenhang mit ambulanten Operationen zu 100%</t>
  </si>
  <si>
    <t>Einbettzimmer mit Privatarzt</t>
  </si>
  <si>
    <t>keine Kostenerstattung</t>
  </si>
  <si>
    <t>Erstattung für Überführung und Bestattung bis zu einem Höchstbetrag des 5fachen 1.Klasse- Linienflugs.</t>
  </si>
  <si>
    <t>nach gesetzlich eingeführten Programmen</t>
  </si>
  <si>
    <t>unter Einhaltung des Primärarztprinzips nach gesetzlich eingeführten Programmen sowie Früherkennung häufig vorkommender schwerer Erkrankungen</t>
  </si>
  <si>
    <t>Erstattung gemäß tariflichem Verzeichnis</t>
  </si>
  <si>
    <t>unter Einhaltung des Primärarztprinzips, zusätzliche Vorsorgepauschale</t>
  </si>
  <si>
    <t>Leistungen für Hospiz</t>
  </si>
  <si>
    <t>Auszahlung von Gesundheits- und Verhaltensboni</t>
  </si>
  <si>
    <t>Leistungen für Hospiz, Optionsrechte</t>
  </si>
  <si>
    <t>Leistungen für Hospiz, med. notwendige Organtransplantation</t>
  </si>
  <si>
    <t>Implantate</t>
  </si>
  <si>
    <t>Beiträge inkl. GZ</t>
  </si>
  <si>
    <t>Axa
EL Bonus-U, Komfort Zahn-U</t>
  </si>
  <si>
    <t>nach einem Preis- &amp; Leistungsverzeichnis erstattungsfähig.</t>
  </si>
  <si>
    <t>Münchener Verein
Bonus Care Alpha Tarif 865</t>
  </si>
  <si>
    <t>480 € im ambulanten und stationären Bereich</t>
  </si>
  <si>
    <t>Erstattung verschreibungspflichtiger Medikamente zu 100% abzüglich einer Selbstbeteiligung von max. 20 € je Arzneimittel und je Verbandmittel, keine Selbstbeteiligung bei Generika</t>
  </si>
  <si>
    <t>Erstattung verschreibungspflichtiger Medikamente zu 100% abzüglich einer Selbstbeteiligung von max. 10 € je Arzneimittel und je Verbandmittel, keine Selbstbeteiligung bei Generika</t>
  </si>
  <si>
    <t>Erstattung bis 150 € alle zwei Jahre</t>
  </si>
  <si>
    <t>100 € alle zwei Jahre; OP bis 400 €</t>
  </si>
  <si>
    <t xml:space="preserve">geschlossener Hilfsmittelkatalog
Kleinere Hilfsmittel (bis 750 €): 
Erstattung zu 75 %
Große Hilfsmittel (ab 750 €): 
• 75% nach vorheriger schriftl. Leistungszusage durch VR
• 50% ohne vorherige Einholung der Leistungszusage 
Lebenserhaltende Hilfsmittel werden generell erstattet; damit wird MV-Kunden der Zugang zu fortschrittlichen Therapien garantiert.
</t>
  </si>
  <si>
    <t>Heilmittelkatalog 75% bis 2.000 € RB, dann 100%</t>
  </si>
  <si>
    <t>bis Mindestsatz zu 80% max. 500 € p.a.</t>
  </si>
  <si>
    <t>75% bis 1.000 € TL pro VJ</t>
  </si>
  <si>
    <t>75% bis 1.000 € RB p.a. zum 1fachen Satz der GebüH</t>
  </si>
  <si>
    <t>im Rahmen des GebüH zu 80% bis 1.000 € pro VJ + Summenbegrenzung</t>
  </si>
  <si>
    <t>im 1. Jahr 1.000 €,
im 2. Jahr 2.000 €,
im 3. Jahr 3.000 €,
im 4. Jahr 4.000 €,
im 5. Jahr 5.000 €,</t>
  </si>
  <si>
    <t>insgesamt 1.000 € im 1. KJ,
2.000 € im 1. bis 2. KJ,
3.000 € im 1. bis 3. KJ,
4.000 € im 1. bis 4. KJ,
5.000 € im 1. bis 5. KJ;
5.000 € jährlich ab dem 6. KJ; keine Höchstbeträge bei Unfall</t>
  </si>
  <si>
    <t>90% für Rücktransporte bis zur tariflichen Gesamt-SB von 500 € im Jahr, darüber zu 100%. Med. notwendiger Rücktransport oder wenn KH-Behandlung im Ausland vorauss. 14 Tage überschreiten würde.</t>
  </si>
  <si>
    <t xml:space="preserve">Erstattung bis zu 11.000 € bei Tod während Auslandsreise und bei Bestattung am Sterbeort. </t>
  </si>
  <si>
    <t>med. notwendiger Transport zum und vom nächstgelegenen geeigneten KH.</t>
  </si>
  <si>
    <t>für ZE/KFO: 
in den ersten beiden Jahren 1.500 €, 
in den ersten vier Jahren 3.000 €, 
ab dem 5. Jahr immer für 2 Jahre 6.000 €.</t>
  </si>
  <si>
    <t>600 € bis zum Ende des 2. Jahres, 
1.200 € bis zum Ende des 4.Jahres, 
2.400 € bis zum Ende des 6.Jahres, 
4.000 € jährlich ab dem 7. Jahr für ZE, Inlays und KFO</t>
  </si>
  <si>
    <t>Leistungen für Hospiz, operative Maßnahmen bei Fehlsichtigkeit, Beitragsbefreiung im Pflegefall u.a.</t>
  </si>
  <si>
    <t>67,5% bis zur tarifl. Gesamt-SB von 500 € im Jahr, darüber hinaus zu 75%, soweit keine Vollendung des 21. LJ oder aufgrund eines Unfall oder schwere Erkrankung.</t>
  </si>
  <si>
    <t>67,5% bis zur tarifl. Gesamt-SB von 500 € im Jahr, darüber hinaus zu 75%.</t>
  </si>
  <si>
    <t>Im Rahmen der jew. entfallenden Erstattungsprozent-sätze auf ZB, ZE, KFO bis zu den Höchstbeträgen des tariflichen Preis- und Leistungsverzeichnisses.</t>
  </si>
  <si>
    <t>90% bis zur tarifl. Gesamt-SB von 500 € im Jahr, darüber hinaus 100%. Bei Gehunfähigkeitsfahrten insg. Max. 50 € bzw. mit dem PKW 0,30 € je km.</t>
  </si>
  <si>
    <t xml:space="preserve">bis zu den Höchstsätzen der GOÄ/GOZ </t>
  </si>
  <si>
    <t xml:space="preserve">für ZB, ZE, KFO: 
in den ersten 12 Monaten 750 €, 
in den ersten 24 Monaten 1.500 €, 
in den ersten 36 Monaten 2.250 €, 
in den ersten 48 Monaten 3.000 €, </t>
  </si>
  <si>
    <t xml:space="preserve">Offener Hilfsmittelkatalog.
90% bis zur tarifl. Gesamt-SB von 500 € im Jahr, darüber hinaus zu 100%. Für Hilfsmittel, die direkt bezogen werden können und für Hilfsmittel, soweit sie über den Versicherer bezogen werden können. Bei Nichteinhaltung 80%. </t>
  </si>
  <si>
    <t>Offener Hilfsmittelkatalog.
100%, soweit Bezug oder Leihe über Versicherer, ansonsten zu 75%. U.a. lebenserhaltende Hilfsmittel und Blindenhunde.</t>
  </si>
  <si>
    <t>100% Erstattung von Hilfsmitteln in einfacher Ausführung abzüglich einer Selbstbeteiligung von max. 50 € je Hilfsmittel, ohne Kostenvoranschlag. Bei Hilfsmitteln über 1000 € 80% Erstattung</t>
  </si>
  <si>
    <t>50 Sitzungen p.a.</t>
  </si>
  <si>
    <t>Erstattung bis 50 € Rechnungsbetrag; 
Anspruch alle 36 Monate</t>
  </si>
  <si>
    <t>Erstattung bis 100 € RB alle 36 Monate</t>
  </si>
  <si>
    <t>75% Erstattung bis max. 125 €, alle zwei KJ</t>
  </si>
  <si>
    <t>bis 150 € Erstattung alle drei Kalenderjahre</t>
  </si>
  <si>
    <t>75% Erstattung bis max. 750 € pro VJ 
bis zu den Höchstsätzen des GebüH</t>
  </si>
  <si>
    <t xml:space="preserve">100% Erstattung bis 500 € RB p.a.
im Rahmen des GebüH zu </t>
  </si>
  <si>
    <t>Höchstbeträge nach Heilmittelverzeichnis</t>
  </si>
  <si>
    <t>Zahnersatz 
Vorlage Heil- und Kostenplan (HKP) j/n</t>
  </si>
  <si>
    <t>Kieferorthopädie 
Vorlage Heil- und Kostenplan (HKP) j/n</t>
  </si>
  <si>
    <t>80% Erstattung mit HKP
40% ohne rechtzeitige Vorlage des HKP</t>
  </si>
  <si>
    <t>75% Erstattung inkl. Ergotherapie</t>
  </si>
  <si>
    <t>100% Erstattung</t>
  </si>
  <si>
    <t>75% Erstattung</t>
  </si>
  <si>
    <t xml:space="preserve">75% Erstattung 
nach Preis- und Leistungsverzeichnis </t>
  </si>
  <si>
    <t>75% Erstattung des RB 
ohne Sitzungszahlbegrenzung</t>
  </si>
  <si>
    <t>20 Sitzungen p.a.</t>
  </si>
  <si>
    <t xml:space="preserve">Geschlossener Hilfsmittelkatalog
75% für Hilfsmittel in einfacher Ausführung (außer orthopäd. Schuhe, Hörgeräte, Krankenfahrstühle). 100% bei Leihe. </t>
  </si>
  <si>
    <t>75% Erstattung, 
90% Erstattung bei Bezug über Partner der Halleschen</t>
  </si>
  <si>
    <t>100% Erstattung jeweils 1x p.a. soweit unter 500 €. 
Mehrmals im Jahr nach schriftlicher Zusage.</t>
  </si>
  <si>
    <t>Offener Hilfsmittelkatalog.
75% für kleine Hilfsmittel; 75% für größere Hilfsmittel bis zu einem Eigenanteil von 1.000 €, darüber zu 100%. U.a. lebenserhaltende Hilfsmittel und Blindenhunde.</t>
  </si>
  <si>
    <t xml:space="preserve">Allgemeine Krankenhausleistungen, 
Belegarzt </t>
  </si>
  <si>
    <t xml:space="preserve">100% Erstattung 
bei medizinischer Notwendigkeit </t>
  </si>
  <si>
    <t>100% Erstattung 
nach Heilmittelverzeichnis</t>
  </si>
  <si>
    <t xml:space="preserve">80% Erstattung 
nach Heilmittelverzeichnis </t>
  </si>
  <si>
    <t>75% Erstattung 
nach Heilmittelverzeichnis</t>
  </si>
  <si>
    <t>20 Jahre</t>
  </si>
  <si>
    <t>30 Jahre</t>
  </si>
  <si>
    <t>40 Jahre</t>
  </si>
  <si>
    <t>50 Jahre</t>
  </si>
  <si>
    <t>45 Jahre</t>
  </si>
  <si>
    <t>35 Jahre</t>
  </si>
  <si>
    <t>25 Jahre</t>
  </si>
  <si>
    <t>15 Jahre</t>
  </si>
  <si>
    <t>55 Jahre</t>
  </si>
  <si>
    <t>Barmenia 
einsA prima (PRIM 1)</t>
  </si>
  <si>
    <t>75% Erstattung bis max. 1.000 €
inkl. Arznei- und Verbandmittel</t>
  </si>
  <si>
    <t>75% Heilmittelkatalog, 
100% bei bestimmten Krankheiten</t>
  </si>
  <si>
    <t>100% Erstattung abzüglich einer SB von max. 10 € 
je Heilmittel an einem Behandlungstag</t>
  </si>
  <si>
    <t>75% Erstattung 
nach Preis- und Leistungsverzeichnis</t>
  </si>
  <si>
    <t>Signal
privat START</t>
  </si>
  <si>
    <t>Universa
uni-intro/privat 300 + uni-ZZ</t>
  </si>
  <si>
    <t>100% Erstattung abzüglich einer Selbstbeteiligung von max. 20 € je Behandlungstag, das gleiche gilt für gesondert berechnete Leistungen von Ärzten, die von dem behandelnden Arzt beauftragt werden, z.B. Laboruntersuchungen</t>
  </si>
  <si>
    <t>100% Erstattung abzüglich einer Selbstbeteiligung von max. 10 € je Behandlungstag, das gleiche gilt für gesondert berechnete Leistungen von Ärzten, die von dem behandelnden Arzt beauftragt werden, z.B. Laboruntersuchungen</t>
  </si>
  <si>
    <t>100% Erstattung bei Behandlung durch Hausarzt, Augenarzt, Gynäkologen, Kinderarzt, Notarzt , Bereitschaftsarzt oder bei Weiterbehandlung durch einen Facharzt, ansonsten 75% Erstattung</t>
  </si>
  <si>
    <t>100% Erstattung abzüglich einer Selbstbeteiligung von max. 20 € je Behandlungstag</t>
  </si>
  <si>
    <t>100% Erstattung abzüglich einer Selbstbeteiligung von max. 10 € je Behandlungstag</t>
  </si>
  <si>
    <t xml:space="preserve">Hausarztprinzip: 100% Erstattung; ansonsten zu 75%. Erstattung auf Preisbasis günstigerer Generika möglich. </t>
  </si>
  <si>
    <t>nach einem Unfall bzw. Notfall: 100% Erstattung abzüglich einer SB von max. 20 € je Transport;
bei Dialyse, Strahlen- oder Chemotherapie: 100% Erstattung abzüglich einer SB von insgesamt max. 20 € für Hin- und Rücktransport</t>
  </si>
  <si>
    <t>nach einem Unfall bzw. Notfall: 100% Erstattung abzüglich einer Selbstbeteiligung von max. 10 € je Transport;
bei Dialyse, Strahlen- oder Chemotherapie: 100% Erstattung abzüglich einer Selbstbeteiligung von insgesamt max. 10 € für Hin- und Rücktransport</t>
  </si>
  <si>
    <t>100% Erstattung im Notfall sowie bei Dialyse, Tiefenbestrahlung und Chemotherapie</t>
  </si>
  <si>
    <t>100% Erstattung, soweit Rettungstransport oder wegen Gehunfähigkeit oder wegen der Folgen ambulant durchgeführter diagnostischer und/oder therapeutischer Maßnahmen med. notwendig.</t>
  </si>
  <si>
    <t>100% Erstattung innerhalb von zwei Jahren bis zu 150 € bei Dioptrienveränderung von mind. 0,5.</t>
  </si>
  <si>
    <t xml:space="preserve">100% Erstattung 
- bis zu 300 €, der Erstbezug muss ärztlich verordnet sein, erneuter Anspruch frühestens nach 2 Jahren  </t>
  </si>
  <si>
    <t xml:space="preserve">100% Erstattung bis zu 200 €, der Erstbezug muss ärztlich verordnet sein, erneuter Anspruch frühestens nach 2 Jahren  </t>
  </si>
  <si>
    <t>100% Erstattung bis zu 100 €, erneuter Anspruch nach 2 Jahren bzw. vorher bei Veränderung der Sehschärfe von mind. 0,5 Dioptrien</t>
  </si>
  <si>
    <t>100% Erstattung 
bis zu einem Betrag von jeweils 15.000 €</t>
  </si>
  <si>
    <t>100% Erstattung bis zu 20 Sitzungen pro Jahr, abzüglich einer Selbstbeteiligung von max. 20 € je Sitzung</t>
  </si>
  <si>
    <t>100% Erstattung bis zu 20 Sitzungen pro Jahr, abzüglich einer SB von max. 10 € je Sitzung</t>
  </si>
  <si>
    <t>100% Erstattung abzüglich einer Selbstbeteiligung von max. 20 € je Heilmittel an einem Behandlungstag</t>
  </si>
  <si>
    <t>Hausarztprinzip: 100% Erstattung; 
ansonsten zu 75%</t>
  </si>
  <si>
    <t>Hausarztprinzip: 100% Erstattung; 
ansonsten zu 80%</t>
  </si>
  <si>
    <t>100% Erstattung für med. notwendige Transporte zum und vom nächstgelegenen geeigneten KH.</t>
  </si>
  <si>
    <t>100% Erstattung für med. notwendige Transporte zum und vom nächstgelegenen geeigneten KH in Verbindung mit Leistungen, die stationär erbracht wurden.</t>
  </si>
  <si>
    <t>100% Erstattung für Rücktransport
Kostenerstattung für 
• Überführung
   aus dem außereurop. Ausland bis zu 10.000 €
   aus dem europ. Ausland bis zu bis zu 5.000 € 
• Beisetzung im Ausland bis zu 5.000 €</t>
  </si>
  <si>
    <t>100% Erstattung/ notwendige Kosten, keine Bestattungskosten im Aus- oder Inland.</t>
  </si>
  <si>
    <t>75% Erstattung bis 2.000 €, dann 100%</t>
  </si>
  <si>
    <t>75% Erstattung bis zur Höhe von 2.000 €, 
der 2.000 € übersteigende Teil wird zu 100% erstattet</t>
  </si>
  <si>
    <t>75% Erstattung bis 150 € RB alle zwei Jahre</t>
  </si>
  <si>
    <t>75% Erstattung. Kostenvoranschlag notwendig bei einem RB über 1.500 €</t>
  </si>
  <si>
    <t>75% Erstattung bis zu 30 Sitzungen pro Jahr</t>
  </si>
  <si>
    <t>75% Erstattung 
bis 50 Behandlungstage p.a.</t>
  </si>
  <si>
    <t>75% Erstattung
bis zu einem RB von 1000 € im Jahr</t>
  </si>
  <si>
    <t xml:space="preserve">75% Erstattung bis zu den Honoraren analog GOÄ-Regelsatz (2,3fach) </t>
  </si>
  <si>
    <t>75% Erstattung, 
Erstattung zu 50% ohne HKP</t>
  </si>
  <si>
    <t>75% Erstattung, ohne Heil- und Kostenplan für die 2500€ übersteigende Kosten 37,5%.</t>
  </si>
  <si>
    <t>75% Erstattung. Bei nicht jährlicher Kontrolluntersuchung Reduzierung bis auf 55% möglich.</t>
  </si>
  <si>
    <t>Erstattung zu 85% bis zur Vollendung des 18.LJ, danach 75% Erstattung.</t>
  </si>
  <si>
    <t>75% Erstattung, soweit vor dem 21.LJ begonnen.</t>
  </si>
  <si>
    <t>75% Erstattung. Wenn in den 3 VJ, die dem Beginn der ZE-Maßnahme vorausgingen, jährlich Zahnprophylaxe durchgeführt wurde und der Tarif während dieser Zeit bestanden hat, erhöht sich der Erstattungssatz auf 85%.</t>
  </si>
  <si>
    <t>75% Erstattung des RB. Wenn in den 3 VJ, die dem Beginn der ZE-Maßnahme vorausgingen, jährlich Zahnprophylaxe durchgeführt wurde und der Tarif während dieser Zeit bestanden hat, erhöht sich der Erstattungssatz auf 85%.</t>
  </si>
  <si>
    <t>70% Erstattung, max. 50 Sitzungen</t>
  </si>
  <si>
    <t>70% Erstattung. Ohne Heil- und Kostenplan Erstattung zu 35%. Regelmäßige Prophylaxe erhöht, keine reduziert Prozentsatz.</t>
  </si>
  <si>
    <t>70% Erstattung. Ohne HKP Erstattung zu 35%. Regelmäßige Prophylaxe erhöht, keine reduziert Prozentsatz.</t>
  </si>
  <si>
    <t>70% Erstattung. Ohne Heil- und Kostenplan Erstattung zu 35%. Regelmäßige Prophylaxe erhöht die Erstattungsprozente. Keine Prophylaxe reduziert den Prozentsatz wieder.</t>
  </si>
  <si>
    <t>Primärarztprinzip: als Behandlungen durch eine Primärarzt gelten Behandlungen durch einen Facharzt für Allgemeinmedizin/praktischen Arzt, einen Internisten ohne Schwerpunktbezeichnung, einen Facharzt für Frauenheilkunde, für Augenheilkunde oder für Kinderheilkunde. Bei Nichteinhaltung 80% Erstattung.</t>
  </si>
  <si>
    <t>80% Erstattung</t>
  </si>
  <si>
    <t>80% Erstattung, 
bei Unfall 100%.</t>
  </si>
  <si>
    <t>100% bei zahnärztlichen Leistungen, 
80% zahntechnische Leistungen</t>
  </si>
  <si>
    <t>80% Erstattung 
100% bei Unfall für im Zusammenhang anfallende zahntechnische Leistungen.</t>
  </si>
  <si>
    <t>500 € im 1. Jahr, 
1.000 € in den ersten 2 Jahren, 
2.000 € in den ersten 3 Jahren, 
3.000 € in den ersten 4 Jahren,
4.000 € ab dem 5. Jahr jährlich für ZB, ZE und KFO</t>
  </si>
  <si>
    <t xml:space="preserve">ZE/ KFO: 3.000 € pro KJ,
keine Höchsterstattungsbegrenzung bei Unfall </t>
  </si>
  <si>
    <t xml:space="preserve">7.500 € RB im 1. bis 3. Versicherungsjahr,
ab dem 4. VJ 7.500 € jährlich
</t>
  </si>
  <si>
    <t>im 1. VJ 1.000 €,
im 1. &amp;  2. VJ 2.000 €,
im 1. bis 3. VJ 3.000 €,
im 1. bis 4. VJ 4.000 €,
Ab dem 5. VJ bzw. bei Unfall entfällt HEB</t>
  </si>
  <si>
    <t>1.000 € im ersten Kalenderjahr (KJ)
2.000 € im ersten bis zweiten KJ
3.000 € im ersten bis dritten KJ
4.000 € im ersten bis vierten KJ
5.000 € im ersten bis fünften KJ
5.000 € jährlich ab dem sechsten KJ
HEB entfällt bei Unfall</t>
  </si>
  <si>
    <t>80% bei Inlays, ZE und KFO
100% bei Unfall</t>
  </si>
  <si>
    <t>75% Erstattung
55% Erstattung bei nicht jährl. zahnärztl. Kontrolluntersuchung möglich</t>
  </si>
  <si>
    <t>entsprechend der jeweiligen auf ZB, ZE und KFO entfallenden Erstattungsprozentsätze.</t>
  </si>
  <si>
    <t>100% Erstattung, 
SB 20 € je Behandlungstag beim Zahnarzt</t>
  </si>
  <si>
    <t>100% Erstattung,
SB 10 € je Behandlungstag beim Zahnarzt</t>
  </si>
  <si>
    <t>100% Erstattung 
abzüglich einer SB von max. 10 € je Transport</t>
  </si>
  <si>
    <t>100% Erstattung
abzüglich einer SB von max. 20 € je Transport</t>
  </si>
  <si>
    <t>entspr. der jeweiligen auf ZB, ZE und KFO entfallenden Erstattungsprozentsätze.</t>
  </si>
  <si>
    <t>80% Erstattung mit HKP
40% Erstattung ohne HKP 
SB 20 € je Behandlungstag beim Zahnarzt</t>
  </si>
  <si>
    <t>60% Erstattung mit HKP
30% Erstattung ohne HKP 
SB 10 € je Behandlungstag beim Zahnarzt</t>
  </si>
  <si>
    <t>60% Erstattung mit HKP
30% Erstattung ohne HKP 
SB 10 € je Behandlungstag beim Zahnarzt
Max. sechs Implantate je Kiefer</t>
  </si>
  <si>
    <t>80% Erstattung mit HKP
40% Erstattung ohne HKP 
SB 20 € je Behandlungstag beim Zahnarzt
Max. sechs Implantate je Kiefer</t>
  </si>
  <si>
    <t>100% Erstattung mit HKP
50% Erstattung ohne HKP 
SB 10 € je Behandlungstag beim Zahnarzt</t>
  </si>
  <si>
    <t>75% Erstattung mit HKP
50% Erstattung ohne HKP</t>
  </si>
  <si>
    <t xml:space="preserve">500 € im 1. VJ,
500 € im 2. VJ,
1.000 € im 3. VJ,
1.000 € im 4. VJ, 
5.000 € jährlich ab dem 5. VJ 
kein HEB bei Unfall </t>
  </si>
  <si>
    <t>100% Erstattung inkl. Impfstoff</t>
  </si>
  <si>
    <t>100% Erstattung,
SB 20 € je Behandlungstag 
SB 20 € je Impfstoff</t>
  </si>
  <si>
    <t>100% Erstattung, 
SB 10 € je Behandlungstag
SB 10 € je Impfstoff</t>
  </si>
  <si>
    <t>80% Erstattung mit HKP
40% Erstattung ohne HKP
Max. 4 Implantate je Kiefer (einschl. vorhandener)</t>
  </si>
  <si>
    <t>100% zum und vom nächstgelegenen Arzt oder KH wenn der Weg aus med. Gründen nicht mit öffentlichen Verkehrsmitteln oder eigenem PKW zurückgelegt werden kann. Es ist eine ärztl. Bescheinigung vorzulegen.</t>
  </si>
  <si>
    <t>500 € im ambulanten und zahnärztlichen Bereich</t>
  </si>
  <si>
    <t xml:space="preserve">100% für Transporte zur oder von der nächst erreichbaren geeigneten Heilbehandlung/Therapieeinrichtung bei Unfall/Notfall, soweit für die Erstversorgung eine stationäre Behandlung nicht erforderlich ist. </t>
  </si>
  <si>
    <t>Erstattung zu 100% für med. notwendige Notfall- und Unfalltransporte, sowie für Fahren zur und von der Dialyse, Chemo- und Strahlentherapie sowie bei ambulanten Operationen. Ambulante Behandlungen, soweit eine Schwerbehinderung mit dem Zusatz aG, BI bzw. H vorliegt.</t>
  </si>
  <si>
    <t>100% für ärztlich verordnete und begründete Krankentransporte zum und vom nächstgelegenen Arzt oder KH zur ambulanten Behandlung sowie für den Notfall-Rettungsdienst. Primärartprinzip muss eingehalten werden.</t>
  </si>
  <si>
    <t>Erstattung zu 100% für med. notwendige Notfall- und Unfalltransporte, sowie für Fahren zur und von der Dialyse, Chemo- und Strahlentherapie.</t>
  </si>
  <si>
    <t>100% für Notfälle und bei ärztlich attestierter Gehunfähigkeit zum nächsterreichbaren geeigneten Arzt, Heilpraktiker
100% für med. notwendige Hin- und Rücktransporte zur Dialyse, Chemo- oder Strahlentherapie, soweit zuvor schriftlich zugesagt.</t>
  </si>
  <si>
    <t>unter Einhaltung des Primärarztprinzips nach gesetzlich eingeführten Programmen sowie Früherkennung von Erkrankungen, sowie im Rahmen der "Mutterschafts-Richtlinien", darüber hinaus bis zu einem RB von 250 € im Jahr.</t>
  </si>
  <si>
    <t>90% bis zur tarifl. Gesamt-SB von 500 € im Jahr, darüber hinaus zu 100%.</t>
  </si>
  <si>
    <t>100% Erstattung zum und vom KH bis zu 100km, mind. aber bis zum nächstgelegenen geeigneten KH.</t>
  </si>
  <si>
    <t>75% Erstattung, 
ohne rechtzeitige Vorlage eines HKP Vorabkürzung der Kosten von über 1.500 € um 50% 
(= Erstattung von 37,5%).</t>
  </si>
  <si>
    <t>entsprechend den jeweiligen auf ZB, ZE und KFO entfallenden Erstattungsprozentsätzen bis zu den Höchstbeträgen des tariflichen Preis- und Leistungsverzeichnisses.</t>
  </si>
  <si>
    <t xml:space="preserve">entsprechend den jeweiligen auf ZB, ZE und KFO entfallenden Erstattungsprozentsätzen  bis zur mittleren Preislage erstattungsfähig. </t>
  </si>
  <si>
    <t>Primärarztprinzip: als Primärarzt gelten der Hausarzt (Allgemeinmedizin/praktischer Arzt), der Internist mit hausärztlicher Versorgung, der Facharzt für Kinder-heilkunde, für Gynäkologie, für Augenheilkunde, der Not- oder Bereitschaftsarzt. 80% Erstattung bei Verstoß gegen das Primärarztprinzip.</t>
  </si>
  <si>
    <t>Primärarztprinzip: 100% Erstattung 
Als Primärarzt gelten der Hausarzt (Allgemeinmedizin/praktischer Arzt), der Facharzt für Kinderheilkunde, für Gynäkologie, für Augen-heilkunde, der Not- oder Bereitschaftsarzt. 
75% Erstattung bei Verstoß gegen das Primärarztprinzip.</t>
  </si>
  <si>
    <t>Primärarztprinzip:
Als Primärarzt gelten der Hausarzt, ein Facharzt für Frauenheilkunde, für Augenheilkunde, oder für Kinderheilkunde. Gilt nicht bei Unfall oder Notfall. 
75% Erstattung anstatt 90% bei Verstoß gegen das Primärarztprinzip bis zur tarifl. Gesamt-SB von 500 € im Jahr, darüber hinaus zu 80% anstatt 100%.</t>
  </si>
  <si>
    <t>100% Erstattung bis zum vollendeten 18. LJ, 
75% Erstattung ab dem 19. LJ  ausschließlich bei unfallbedingter Behandlung,
Erstattung zu 50% ohne HKP</t>
  </si>
  <si>
    <t>67,5% für Inlays bis zur tarifl. Gesamt-SB von 500 €, darüber hinaus zu 75%.</t>
  </si>
  <si>
    <t>67,5% bis zur tarifl. Gesamt-SB von 500 € im KJ, darüber hinaus zu 75%. 
Implantologische Leistungen einschl. der im Zu-sammenhang anfallenden chirurgischen Leistungen. Max. 6 Implantate pro Kiefer, einschl. des auf dem Implantat sitzenden ZE (Suprakonstruktion).</t>
  </si>
  <si>
    <t>75% Erstattung, ohne Heil- und Kostenplan Kosten über 2500 € zu 37,5%.</t>
  </si>
  <si>
    <t>75% Erstattung, soweit ein HKP die med. Notwendigkeit begründet, ohne Vorlage zu 37,5%.</t>
  </si>
  <si>
    <t>ambulante Kurbehandlung, 
Naturheilverfahren durch Ärzte</t>
  </si>
  <si>
    <t>Arag
K300</t>
  </si>
  <si>
    <t>300 € SB tarifübergreifend</t>
  </si>
  <si>
    <t>300 € SB tarifübergreifend (150 € SB bis Alter 20 J.)
kein SB auf Vorsorgeuntersuchungen, Schutzimpfungen</t>
  </si>
  <si>
    <t>leistungsabhängiger SB tarifübergreifend</t>
  </si>
  <si>
    <t>480 € tarifübergreifend</t>
  </si>
  <si>
    <t>300 € tarifübergreifend</t>
  </si>
  <si>
    <t>100% Erstattung bis max. 150 €
Anspruch auf neue Sehhilfe nach 36 Monaten</t>
  </si>
  <si>
    <t>Offener Hilfsmittelkatalog.
80% Erstattung für Arznei-, Verband-, Heil- und Hilfsmittel bis zu einem RB von 2.500 € im Jahr, darüber hinaus zu 100%. 
Hilfsmittel unter 1.000 € ohne vorherige Zusage. 
Ab 1.000 € RB nach vorheriger Zusage, ansonsten zu 80% erstattungsfähig.</t>
  </si>
  <si>
    <t>Primärarztprinzip: 100% Erstattung; 
ansonsten zu 80%</t>
  </si>
  <si>
    <t>Erstattung zu 100% bis 100 km zwischen Wohnort und KH bzw. ohne Begrenzung zum nächstgelegenen geeigneten KH und zurück.</t>
  </si>
  <si>
    <t xml:space="preserve">100% Erstattung mit HKP Vorlage 
50% Erstattung ohne Vorlage HKP bei RB über 2.000 € </t>
  </si>
  <si>
    <t>Attraktive Barausschüttung bei Leistungsfreiheit
Option auf Höherversicherung mit Baustein OptiSelect</t>
  </si>
  <si>
    <t>Hanse Merkur
Business Fit (KVS1)</t>
  </si>
  <si>
    <t>390 € SB tarifübergreifend</t>
  </si>
  <si>
    <t xml:space="preserve">Quelle: Morgen &amp; Morgen KV-WIN </t>
  </si>
  <si>
    <t>Angaben ohne Gewähr</t>
  </si>
  <si>
    <t>Monatsbeitrag incl. GZ
nach Eintrittsalter</t>
  </si>
  <si>
    <t>10% bis 5.000€ RB, max. 500€ p.a. tarifübergreifend. Kein SB auf Vorsorgepauschale</t>
  </si>
  <si>
    <t>01/2022 Ki/Jug.</t>
  </si>
  <si>
    <t>Hausarztprinzip:
100% Erstattung bei Erstbehandlung durch einen Arzt ohne Gebietsbezeichnung, praktischen Arzt, Arzt für Allgemeinmedizin, als Hausarzt tätigen Internisten ohne Schwerpunktbezeichnung, Facharzt für Gynäkologie, für Augenerkrankungen, Facharzt für Kindererkrankungen ohne Schwerpunktbezeichnung, Notarzt oder Bereitschaftsarzt
75% Erstattung bei Verstoß gegen Hausarztprinzip</t>
  </si>
  <si>
    <t xml:space="preserve">100% Erstattung;
bei Sprachentwicklungs-störungen 75% </t>
  </si>
  <si>
    <t>Mitbewerber 
                                   Leistungen</t>
  </si>
  <si>
    <t>Letzte BAP</t>
  </si>
  <si>
    <t>Münchener Verein
Bonus Care Alpha (865)</t>
  </si>
  <si>
    <t>Garantierte BRE in Höhe von 2 MB bei Leistungsfreiheit
unterschiedliche Selbstbehalte (SB): ambulant Teil-SB von 1.000€, insg. SB von 5000€. SB je Leistung nicht auf einen Höchstbetrag beschränkt und damit bis zum gesetzlichen Maximum nach SGB V offen.</t>
  </si>
  <si>
    <t>Garantierte BRE in Höhe von 2 MB bei Leistungsfreiheit
unterschiedl. Selbstbehalte (SB): ambulant Teil-SB von 1.000€, insg. SB von 5000€. SB je Leistung nicht auf einen Höchstbetrag beschränkt und damit bis zum gesetzlichen Maximum nach SGB V offen.</t>
  </si>
  <si>
    <t>1.000 € im 1. KJ,
2.000 € in den ersten 2 Jahren,
3.000 € in den ersten 3 Jahren,
4.000 € in den ersten 4 Jahren,
5.000 € in den ersten 5 Jahren;
ab dem 6. Jahr für 2 aufeinander-folgende Jahre 10.000 € für ZE, Inlays, Implantate, KFO
Kein HEB bei Unfall</t>
  </si>
  <si>
    <t>Im Rahmen der jew. entfallen-den Erstattungsprozentsätze auf ZB, ZE, KFO bis zu den Höchstbe-trägen des tariflichen Preis- und Leistungsverzeichnisses.</t>
  </si>
  <si>
    <t>im Rahmen des tariflichen Leistungsverzeichnisses entspr. der jew. entfallenden Erstattungsprozentsätze.</t>
  </si>
  <si>
    <t>Material- und Laborkosten sind entsprechend der jeweiligen auf Zahnbeh., Zahnersatz und KFO entfallenden Erstattungsprozent-sätze erstattungsfähig.</t>
  </si>
  <si>
    <t>360 € im ambulanten und stationären Bereich.
Kein SB auf Vorsorgeuntersuchun-gen, Schutzimpfungen</t>
  </si>
  <si>
    <t>300 €  SB tarifübergreifend
Kein SB auf Vorsorgeuntersuchun-gen, Schutzimpfungen, Entbindungs-pauschale, Zahnprophylaxe</t>
  </si>
  <si>
    <t xml:space="preserve">Ambulante ärztliche 
Leistungen </t>
  </si>
  <si>
    <t xml:space="preserve">ärztlich verordnete 
Arznei- und Verbandmittel </t>
  </si>
  <si>
    <t xml:space="preserve">Höchsterstattungsbetrag
(HEB)
im Zahnbereich </t>
  </si>
  <si>
    <t>01/2023</t>
  </si>
  <si>
    <t>Barmenia 
einsA prima (PRIMA 1)</t>
  </si>
  <si>
    <t>Hallesche
Primo.SB 1 Z</t>
  </si>
  <si>
    <t>Stand: 01.01.2024</t>
  </si>
  <si>
    <t>01/2024</t>
  </si>
  <si>
    <t>Allianz 
AktiMed 90 PU</t>
  </si>
  <si>
    <t>01/2021</t>
  </si>
  <si>
    <t>BsP</t>
  </si>
  <si>
    <t>Geb.Dat 1998</t>
  </si>
  <si>
    <t>VB 01.01.2024</t>
  </si>
  <si>
    <t>Anzeige</t>
  </si>
  <si>
    <t>25J</t>
  </si>
  <si>
    <t>Beitrag lt. EAG</t>
  </si>
  <si>
    <t>26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</si>
</sst>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16" x14ac:knownFonts="1">
    <font>
      <sz val="10"/>
      <name val="Arial"/>
    </font>
    <font>
      <sz val="11"/>
      <color theme="1"/>
      <name val="Calibri"/>
      <family val="2"/>
      <scheme val="minor"/>
    </font>
    <font>
      <sz val="11"/>
      <color theme="1"/>
      <name val="Arial"/>
      <family val="2"/>
    </font>
    <font>
      <b/>
      <sz val="10"/>
      <color theme="1"/>
      <name val="Calibri"/>
      <family val="2"/>
      <scheme val="minor"/>
    </font>
    <font>
      <sz val="10"/>
      <name val="Calibri"/>
      <family val="2"/>
      <scheme val="minor"/>
    </font>
    <font>
      <sz val="10"/>
      <color indexed="63"/>
      <name val="Calibri"/>
      <family val="2"/>
      <scheme val="minor"/>
    </font>
    <font>
      <sz val="10"/>
      <color indexed="8"/>
      <name val="Calibri"/>
      <family val="2"/>
      <scheme val="minor"/>
    </font>
    <font>
      <b/>
      <sz val="10"/>
      <color rgb="FFFF0000"/>
      <name val="Calibri"/>
      <family val="2"/>
      <scheme val="minor"/>
    </font>
    <font>
      <sz val="8"/>
      <color theme="1"/>
      <name val="Calibri"/>
      <family val="2"/>
      <scheme val="minor"/>
    </font>
    <font>
      <sz val="8"/>
      <name val="Calibri"/>
      <family val="2"/>
      <scheme val="minor"/>
    </font>
    <font>
      <b/>
      <sz val="8"/>
      <name val="Calibri"/>
      <family val="2"/>
      <scheme val="minor"/>
    </font>
    <font>
      <b/>
      <sz val="10"/>
      <color theme="0"/>
      <name val="Calibri"/>
      <family val="2"/>
      <scheme val="minor"/>
    </font>
    <font>
      <b/>
      <sz val="9"/>
      <color theme="0"/>
      <name val="Calibri"/>
      <family val="2"/>
      <scheme val="minor"/>
    </font>
    <font>
      <sz val="9"/>
      <name val="Calibri"/>
      <family val="2"/>
      <scheme val="minor"/>
    </font>
    <font>
      <b/>
      <sz val="9"/>
      <color theme="1"/>
      <name val="Calibri"/>
      <family val="2"/>
      <scheme val="minor"/>
    </font>
    <font>
      <b/>
      <sz val="9"/>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0" tint="-0.14999847407452621"/>
        <bgColor theme="0" tint="-0.14999847407452621"/>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diagonalUp="1">
      <left style="thin">
        <color indexed="64"/>
      </left>
      <right style="thin">
        <color indexed="64"/>
      </right>
      <top style="thin">
        <color indexed="64"/>
      </top>
      <bottom style="thin">
        <color indexed="64"/>
      </bottom>
      <diagonal style="thin">
        <color indexed="8"/>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right style="thin">
        <color indexed="8"/>
      </right>
      <top/>
      <bottom/>
      <diagonal/>
    </border>
    <border>
      <left/>
      <right style="thin">
        <color indexed="64"/>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bottom/>
      <diagonal/>
    </border>
    <border>
      <left style="thin">
        <color indexed="8"/>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8"/>
      </top>
      <bottom style="thin">
        <color indexed="64"/>
      </bottom>
      <diagonal/>
    </border>
    <border>
      <left/>
      <right style="thin">
        <color indexed="64"/>
      </right>
      <top/>
      <bottom style="thin">
        <color indexed="8"/>
      </bottom>
      <diagonal/>
    </border>
    <border>
      <left style="thin">
        <color indexed="8"/>
      </left>
      <right/>
      <top/>
      <bottom style="thin">
        <color indexed="8"/>
      </bottom>
      <diagonal/>
    </border>
    <border>
      <left/>
      <right/>
      <top/>
      <bottom style="thin">
        <color indexed="64"/>
      </bottom>
      <diagonal/>
    </border>
  </borders>
  <cellStyleXfs count="4">
    <xf numFmtId="0" fontId="0" fillId="0" borderId="0"/>
    <xf numFmtId="9" fontId="2" fillId="0" borderId="0" applyFont="0" applyFill="0" applyBorder="0" applyAlignment="0" applyProtection="0"/>
    <xf numFmtId="0" fontId="2" fillId="0" borderId="0"/>
    <xf numFmtId="0" fontId="1" fillId="0" borderId="0"/>
  </cellStyleXfs>
  <cellXfs count="88">
    <xf numFmtId="0" fontId="0" fillId="0" borderId="0" xfId="0"/>
    <xf numFmtId="0" fontId="4" fillId="0" borderId="0" xfId="0" applyFont="1" applyAlignment="1">
      <alignment vertical="top" wrapText="1"/>
    </xf>
    <xf numFmtId="0" fontId="4" fillId="0" borderId="0" xfId="0" applyFont="1" applyFill="1" applyAlignment="1" applyProtection="1">
      <alignment vertical="top" wrapText="1"/>
      <protection locked="0"/>
    </xf>
    <xf numFmtId="0" fontId="3" fillId="0" borderId="0" xfId="0" applyFont="1" applyFill="1" applyAlignment="1" applyProtection="1">
      <alignment vertical="top" wrapText="1"/>
      <protection locked="0"/>
    </xf>
    <xf numFmtId="0" fontId="3" fillId="0" borderId="0" xfId="0" applyFont="1" applyFill="1" applyAlignment="1" applyProtection="1">
      <alignment horizontal="center" vertical="top" wrapText="1"/>
      <protection locked="0"/>
    </xf>
    <xf numFmtId="0" fontId="9" fillId="0" borderId="0" xfId="0" applyFont="1" applyFill="1" applyAlignment="1" applyProtection="1">
      <alignment vertical="top" wrapText="1"/>
      <protection locked="0"/>
    </xf>
    <xf numFmtId="0" fontId="3" fillId="2" borderId="3" xfId="0" applyFont="1" applyFill="1" applyBorder="1" applyAlignment="1" applyProtection="1">
      <alignment horizontal="left" vertical="top" wrapText="1"/>
    </xf>
    <xf numFmtId="0" fontId="11" fillId="3" borderId="1" xfId="0" applyFont="1" applyFill="1" applyBorder="1" applyAlignment="1" applyProtection="1">
      <alignment horizontal="center" vertical="top" wrapText="1"/>
    </xf>
    <xf numFmtId="0" fontId="11" fillId="3" borderId="5" xfId="0" applyFont="1" applyFill="1" applyBorder="1" applyAlignment="1" applyProtection="1">
      <alignment horizontal="center" vertical="top" wrapText="1"/>
    </xf>
    <xf numFmtId="0" fontId="11" fillId="3" borderId="11" xfId="0" applyFont="1" applyFill="1" applyBorder="1" applyAlignment="1" applyProtection="1">
      <alignment horizontal="center" vertical="top" wrapText="1"/>
    </xf>
    <xf numFmtId="0" fontId="3" fillId="2" borderId="19" xfId="0" applyFont="1" applyFill="1" applyBorder="1" applyAlignment="1" applyProtection="1">
      <alignment vertical="top" wrapText="1"/>
    </xf>
    <xf numFmtId="0" fontId="4" fillId="0" borderId="1" xfId="0" applyFont="1" applyFill="1" applyBorder="1" applyAlignment="1" applyProtection="1">
      <alignment vertical="top" wrapText="1"/>
    </xf>
    <xf numFmtId="0" fontId="4" fillId="0" borderId="1" xfId="0" applyFont="1" applyBorder="1" applyAlignment="1" applyProtection="1">
      <alignment vertical="top" wrapText="1"/>
    </xf>
    <xf numFmtId="0" fontId="5" fillId="0" borderId="21" xfId="0" applyFont="1" applyFill="1" applyBorder="1" applyAlignment="1" applyProtection="1">
      <alignment vertical="top" wrapText="1"/>
    </xf>
    <xf numFmtId="0" fontId="5" fillId="0" borderId="6" xfId="0" applyFont="1" applyFill="1" applyBorder="1" applyAlignment="1" applyProtection="1">
      <alignment vertical="top" wrapText="1"/>
    </xf>
    <xf numFmtId="0" fontId="3" fillId="2" borderId="4" xfId="0" applyFont="1" applyFill="1" applyBorder="1" applyAlignment="1" applyProtection="1">
      <alignment vertical="top" wrapText="1"/>
    </xf>
    <xf numFmtId="0" fontId="3" fillId="2" borderId="14" xfId="0" applyFont="1" applyFill="1" applyBorder="1" applyAlignment="1" applyProtection="1">
      <alignment vertical="top" wrapText="1"/>
    </xf>
    <xf numFmtId="0" fontId="5" fillId="0" borderId="22" xfId="0" applyFont="1" applyFill="1" applyBorder="1" applyAlignment="1" applyProtection="1">
      <alignment vertical="top" wrapText="1"/>
    </xf>
    <xf numFmtId="0" fontId="5" fillId="0" borderId="8" xfId="0" applyFont="1" applyFill="1" applyBorder="1" applyAlignment="1" applyProtection="1">
      <alignment vertical="top" wrapText="1"/>
    </xf>
    <xf numFmtId="0" fontId="5" fillId="0" borderId="9" xfId="0" applyFont="1" applyFill="1" applyBorder="1" applyAlignment="1" applyProtection="1">
      <alignment vertical="top" wrapText="1"/>
    </xf>
    <xf numFmtId="0" fontId="5" fillId="0" borderId="1" xfId="0" applyFont="1" applyFill="1" applyBorder="1" applyAlignment="1" applyProtection="1">
      <alignment vertical="top" wrapText="1"/>
    </xf>
    <xf numFmtId="0" fontId="3" fillId="2" borderId="15" xfId="0" applyFont="1" applyFill="1" applyBorder="1" applyAlignment="1" applyProtection="1">
      <alignment vertical="top" wrapText="1"/>
    </xf>
    <xf numFmtId="0" fontId="6" fillId="0" borderId="20" xfId="0" applyFont="1" applyFill="1" applyBorder="1" applyAlignment="1" applyProtection="1">
      <alignment vertical="top" wrapText="1"/>
    </xf>
    <xf numFmtId="0" fontId="6" fillId="0" borderId="10" xfId="0" applyFont="1" applyFill="1" applyBorder="1" applyAlignment="1" applyProtection="1">
      <alignment vertical="top" wrapText="1"/>
    </xf>
    <xf numFmtId="0" fontId="3" fillId="2" borderId="16" xfId="0" applyFont="1" applyFill="1" applyBorder="1" applyAlignment="1" applyProtection="1">
      <alignment vertical="top" wrapText="1"/>
    </xf>
    <xf numFmtId="0" fontId="4" fillId="0" borderId="18" xfId="0" applyFont="1" applyBorder="1" applyAlignment="1" applyProtection="1">
      <alignment vertical="top" wrapText="1"/>
    </xf>
    <xf numFmtId="0" fontId="4" fillId="0" borderId="11" xfId="0" applyFont="1" applyFill="1" applyBorder="1" applyAlignment="1" applyProtection="1">
      <alignment vertical="top" wrapText="1"/>
    </xf>
    <xf numFmtId="0" fontId="6" fillId="0" borderId="8" xfId="0" applyFont="1" applyFill="1" applyBorder="1" applyAlignment="1" applyProtection="1">
      <alignment vertical="top" wrapText="1"/>
    </xf>
    <xf numFmtId="0" fontId="6" fillId="0" borderId="22" xfId="0" applyFont="1" applyFill="1" applyBorder="1" applyAlignment="1" applyProtection="1">
      <alignment vertical="top" wrapText="1"/>
    </xf>
    <xf numFmtId="0" fontId="6" fillId="0" borderId="23" xfId="0" applyFont="1" applyFill="1" applyBorder="1" applyAlignment="1" applyProtection="1">
      <alignment vertical="top" wrapText="1"/>
    </xf>
    <xf numFmtId="0" fontId="6" fillId="0" borderId="9" xfId="0" applyFont="1" applyFill="1" applyBorder="1" applyAlignment="1" applyProtection="1">
      <alignment vertical="top" wrapText="1"/>
    </xf>
    <xf numFmtId="0" fontId="3" fillId="2" borderId="17" xfId="0" applyFont="1" applyFill="1" applyBorder="1" applyAlignment="1" applyProtection="1">
      <alignment vertical="top" wrapText="1"/>
    </xf>
    <xf numFmtId="0" fontId="6" fillId="0" borderId="12" xfId="0" applyFont="1" applyFill="1" applyBorder="1" applyAlignment="1" applyProtection="1">
      <alignment vertical="top" wrapText="1"/>
    </xf>
    <xf numFmtId="0" fontId="6" fillId="0" borderId="13" xfId="0" applyFont="1" applyFill="1" applyBorder="1" applyAlignment="1" applyProtection="1">
      <alignment vertical="top" wrapText="1"/>
    </xf>
    <xf numFmtId="0" fontId="5" fillId="0" borderId="6" xfId="0" quotePrefix="1" applyFont="1" applyFill="1" applyBorder="1" applyAlignment="1" applyProtection="1">
      <alignment vertical="top" wrapText="1"/>
    </xf>
    <xf numFmtId="0" fontId="5" fillId="0" borderId="23" xfId="0" applyFont="1" applyFill="1" applyBorder="1" applyAlignment="1" applyProtection="1">
      <alignment vertical="top" wrapText="1"/>
    </xf>
    <xf numFmtId="0" fontId="8" fillId="0" borderId="0" xfId="0" applyFont="1" applyFill="1" applyAlignment="1" applyProtection="1">
      <alignment vertical="top" wrapText="1"/>
    </xf>
    <xf numFmtId="0" fontId="9" fillId="0" borderId="0" xfId="0" applyFont="1" applyAlignment="1" applyProtection="1">
      <alignment vertical="top"/>
    </xf>
    <xf numFmtId="0" fontId="9" fillId="0" borderId="0" xfId="0" applyFont="1" applyAlignment="1" applyProtection="1">
      <alignment vertical="top" wrapText="1"/>
    </xf>
    <xf numFmtId="0" fontId="10" fillId="0" borderId="0" xfId="0" applyFont="1" applyAlignment="1" applyProtection="1">
      <alignment vertical="top" wrapText="1"/>
    </xf>
    <xf numFmtId="0" fontId="9" fillId="0" borderId="0" xfId="0" applyFont="1" applyFill="1" applyAlignment="1" applyProtection="1">
      <alignment vertical="top" wrapText="1"/>
    </xf>
    <xf numFmtId="0" fontId="12" fillId="4" borderId="2" xfId="0" applyFont="1" applyFill="1" applyBorder="1" applyAlignment="1" applyProtection="1">
      <alignment vertical="top" wrapText="1"/>
    </xf>
    <xf numFmtId="0" fontId="12" fillId="4" borderId="23" xfId="0" applyFont="1" applyFill="1" applyBorder="1" applyAlignment="1" applyProtection="1">
      <alignment horizontal="center" vertical="top" wrapText="1"/>
    </xf>
    <xf numFmtId="0" fontId="12" fillId="4" borderId="24" xfId="0" applyFont="1" applyFill="1" applyBorder="1" applyAlignment="1" applyProtection="1">
      <alignment horizontal="center" vertical="top" wrapText="1"/>
    </xf>
    <xf numFmtId="0" fontId="12" fillId="4" borderId="25" xfId="0" applyFont="1" applyFill="1" applyBorder="1" applyAlignment="1" applyProtection="1">
      <alignment horizontal="center" vertical="top" wrapText="1"/>
    </xf>
    <xf numFmtId="0" fontId="12" fillId="4" borderId="26" xfId="0" applyFont="1" applyFill="1" applyBorder="1" applyAlignment="1" applyProtection="1">
      <alignment horizontal="center" vertical="top" wrapText="1"/>
    </xf>
    <xf numFmtId="0" fontId="12" fillId="4" borderId="27" xfId="0" applyFont="1" applyFill="1" applyBorder="1" applyAlignment="1" applyProtection="1">
      <alignment horizontal="center" vertical="top" wrapText="1"/>
    </xf>
    <xf numFmtId="0" fontId="13" fillId="0" borderId="0" xfId="0" applyFont="1" applyFill="1" applyAlignment="1" applyProtection="1">
      <alignment vertical="top" wrapText="1"/>
      <protection locked="0"/>
    </xf>
    <xf numFmtId="164" fontId="14" fillId="0" borderId="1" xfId="0" applyNumberFormat="1" applyFont="1" applyFill="1" applyBorder="1" applyAlignment="1" applyProtection="1">
      <alignment horizontal="center" vertical="center" wrapText="1"/>
    </xf>
    <xf numFmtId="164" fontId="14" fillId="0" borderId="7" xfId="0" applyNumberFormat="1" applyFont="1" applyFill="1" applyBorder="1" applyAlignment="1" applyProtection="1">
      <alignment horizontal="center" vertical="center" wrapText="1"/>
    </xf>
    <xf numFmtId="0" fontId="15" fillId="0" borderId="0" xfId="0" applyFont="1" applyFill="1" applyAlignment="1" applyProtection="1">
      <alignment horizontal="center" vertical="center" wrapText="1"/>
      <protection locked="0"/>
    </xf>
    <xf numFmtId="0" fontId="14" fillId="0" borderId="2" xfId="0"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2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11" xfId="0" applyNumberFormat="1" applyFont="1" applyBorder="1" applyAlignment="1" applyProtection="1">
      <alignment horizontal="center" vertical="center" wrapText="1"/>
    </xf>
    <xf numFmtId="49" fontId="3" fillId="0" borderId="0" xfId="0" applyNumberFormat="1" applyFont="1" applyFill="1" applyAlignment="1" applyProtection="1">
      <alignment horizontal="center" vertical="center" wrapText="1"/>
      <protection locked="0"/>
    </xf>
    <xf numFmtId="0" fontId="5" fillId="0" borderId="11" xfId="0" applyFont="1" applyFill="1" applyBorder="1" applyAlignment="1" applyProtection="1">
      <alignment vertical="top" wrapText="1"/>
    </xf>
    <xf numFmtId="0" fontId="6" fillId="0" borderId="28" xfId="0" applyFont="1" applyFill="1" applyBorder="1" applyAlignment="1" applyProtection="1">
      <alignment vertical="top" wrapText="1"/>
    </xf>
    <xf numFmtId="0" fontId="5" fillId="0" borderId="29" xfId="0" applyFont="1" applyFill="1" applyBorder="1" applyAlignment="1" applyProtection="1">
      <alignment vertical="top" wrapText="1"/>
    </xf>
    <xf numFmtId="49" fontId="3" fillId="2" borderId="23" xfId="0" applyNumberFormat="1" applyFont="1" applyFill="1" applyBorder="1" applyAlignment="1" applyProtection="1">
      <alignment horizontal="left" vertical="center" wrapText="1"/>
    </xf>
    <xf numFmtId="0" fontId="3" fillId="0" borderId="0" xfId="0"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Alignment="1" applyProtection="1">
      <alignment vertical="top" wrapText="1"/>
    </xf>
    <xf numFmtId="0" fontId="7" fillId="0" borderId="0" xfId="0" applyFont="1" applyAlignment="1" applyProtection="1">
      <alignment vertical="top" wrapText="1"/>
    </xf>
    <xf numFmtId="0" fontId="5" fillId="0" borderId="10" xfId="0" applyFont="1" applyFill="1" applyBorder="1" applyAlignment="1" applyProtection="1">
      <alignment vertical="top" wrapText="1"/>
    </xf>
    <xf numFmtId="0" fontId="6" fillId="0" borderId="1" xfId="0" applyFont="1" applyFill="1" applyBorder="1" applyAlignment="1" applyProtection="1">
      <alignment vertical="top" wrapText="1"/>
    </xf>
    <xf numFmtId="0" fontId="5" fillId="0" borderId="12" xfId="0" applyFont="1" applyFill="1" applyBorder="1" applyAlignment="1" applyProtection="1">
      <alignment vertical="top" wrapText="1"/>
    </xf>
    <xf numFmtId="0" fontId="14" fillId="5" borderId="2" xfId="0" applyFont="1" applyFill="1" applyBorder="1" applyAlignment="1" applyProtection="1">
      <alignment horizontal="center" vertical="center" wrapText="1"/>
    </xf>
    <xf numFmtId="8" fontId="14" fillId="5" borderId="1" xfId="0" applyNumberFormat="1" applyFont="1" applyFill="1" applyBorder="1" applyAlignment="1" applyProtection="1">
      <alignment horizontal="center" vertical="center" wrapText="1"/>
    </xf>
    <xf numFmtId="164" fontId="14" fillId="5" borderId="1" xfId="0" applyNumberFormat="1" applyFont="1" applyFill="1" applyBorder="1" applyAlignment="1" applyProtection="1">
      <alignment horizontal="center" vertical="center" wrapText="1"/>
    </xf>
    <xf numFmtId="164" fontId="14" fillId="5" borderId="7" xfId="0" applyNumberFormat="1" applyFont="1" applyFill="1" applyBorder="1" applyAlignment="1" applyProtection="1">
      <alignment horizontal="center" vertical="center" wrapText="1"/>
    </xf>
    <xf numFmtId="0" fontId="15" fillId="5" borderId="0" xfId="0" applyFont="1" applyFill="1" applyAlignment="1" applyProtection="1">
      <alignment horizontal="center" vertical="center" wrapText="1"/>
      <protection locked="0"/>
    </xf>
    <xf numFmtId="0" fontId="14" fillId="5" borderId="30" xfId="0" applyFont="1" applyFill="1" applyBorder="1" applyAlignment="1">
      <alignment horizontal="center" vertical="center" wrapText="1"/>
    </xf>
    <xf numFmtId="0" fontId="14" fillId="0" borderId="30" xfId="0" applyFont="1" applyBorder="1" applyAlignment="1">
      <alignment horizontal="center" vertical="center" wrapText="1"/>
    </xf>
    <xf numFmtId="0" fontId="14" fillId="6" borderId="30" xfId="0" applyFont="1" applyFill="1" applyBorder="1" applyAlignment="1">
      <alignment horizontal="center" vertical="center" wrapText="1"/>
    </xf>
    <xf numFmtId="8" fontId="14" fillId="5" borderId="1" xfId="0" applyNumberFormat="1" applyFont="1" applyFill="1" applyBorder="1" applyAlignment="1">
      <alignment horizontal="center" vertical="center" wrapText="1"/>
    </xf>
    <xf numFmtId="164" fontId="14" fillId="0" borderId="1" xfId="0" applyNumberFormat="1" applyFont="1" applyBorder="1" applyAlignment="1">
      <alignment horizontal="center" vertical="center" wrapText="1"/>
    </xf>
    <xf numFmtId="164" fontId="14" fillId="6" borderId="1" xfId="0" applyNumberFormat="1" applyFont="1" applyFill="1" applyBorder="1" applyAlignment="1">
      <alignment horizontal="center" vertical="center" wrapText="1"/>
    </xf>
    <xf numFmtId="0" fontId="0" fillId="0" borderId="0" xfId="0" applyAlignment="1">
      <alignment horizontal="right"/>
    </xf>
    <xf numFmtId="164" fontId="14" fillId="0" borderId="1" xfId="0" applyNumberFormat="1" applyFont="1" applyFill="1" applyBorder="1" applyAlignment="1">
      <alignment horizontal="center" vertical="center" wrapText="1"/>
    </xf>
    <xf numFmtId="164" fontId="14" fillId="5" borderId="1" xfId="0" applyNumberFormat="1" applyFont="1" applyFill="1" applyBorder="1" applyAlignment="1">
      <alignment horizontal="center" vertical="center" wrapText="1"/>
    </xf>
    <xf numFmtId="0" fontId="11" fillId="3" borderId="25" xfId="0" applyFont="1" applyFill="1" applyBorder="1" applyAlignment="1" applyProtection="1">
      <alignment horizontal="center" vertical="top" wrapText="1"/>
    </xf>
    <xf numFmtId="0" fontId="11" fillId="3" borderId="0" xfId="0" applyFont="1" applyFill="1" applyBorder="1" applyAlignment="1" applyProtection="1">
      <alignment horizontal="center" vertical="top" wrapText="1"/>
    </xf>
    <xf numFmtId="0" fontId="11" fillId="3" borderId="27" xfId="0" applyFont="1" applyFill="1" applyBorder="1" applyAlignment="1" applyProtection="1">
      <alignment horizontal="center" vertical="top" wrapText="1"/>
    </xf>
    <xf numFmtId="0" fontId="11" fillId="3" borderId="31" xfId="0" applyFont="1" applyFill="1" applyBorder="1" applyAlignment="1" applyProtection="1">
      <alignment horizontal="center" vertical="top" wrapText="1"/>
    </xf>
    <xf numFmtId="49" fontId="11" fillId="3" borderId="27" xfId="0" applyNumberFormat="1" applyFont="1" applyFill="1" applyBorder="1" applyAlignment="1" applyProtection="1">
      <alignment horizontal="center" vertical="top" wrapText="1"/>
    </xf>
    <xf numFmtId="49" fontId="11" fillId="3" borderId="26" xfId="0" applyNumberFormat="1" applyFont="1" applyFill="1" applyBorder="1" applyAlignment="1" applyProtection="1">
      <alignment horizontal="center" vertical="top" wrapText="1"/>
    </xf>
  </cellXfs>
  <cellStyles count="4">
    <cellStyle name="Prozent 2" xfId="1"/>
    <cellStyle name="Standard" xfId="0" builtinId="0"/>
    <cellStyle name="Standard 2" xfId="2"/>
    <cellStyle name="Standard 3" xfId="3"/>
  </cellStyles>
  <dxfs count="16">
    <dxf>
      <font>
        <b/>
        <i val="0"/>
        <strike val="0"/>
        <condense val="0"/>
        <extend val="0"/>
        <outline val="0"/>
        <shadow val="0"/>
        <u val="none"/>
        <vertAlign val="baseline"/>
        <sz val="9"/>
        <color theme="1"/>
        <name val="Calibri"/>
        <scheme val="minor"/>
      </font>
      <numFmt numFmtId="164" formatCode="#,##0.00\ &quot;€&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i val="0"/>
        <strike val="0"/>
        <condense val="0"/>
        <extend val="0"/>
        <outline val="0"/>
        <shadow val="0"/>
        <u val="none"/>
        <vertAlign val="baseline"/>
        <sz val="9"/>
        <color theme="1"/>
        <name val="Calibri"/>
        <scheme val="minor"/>
      </font>
      <numFmt numFmtId="164" formatCode="#,##0.00\ &quot;€&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theme="1"/>
        <name val="Calibri"/>
        <scheme val="minor"/>
      </font>
      <numFmt numFmtId="164" formatCode="#,##0.00\ &quot;€&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rgb="FFFF0000"/>
        <name val="Calibri"/>
        <scheme val="minor"/>
      </font>
      <numFmt numFmtId="164" formatCode="#,##0.00\ &quot;€&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theme="1"/>
        <name val="Calibri"/>
        <scheme val="minor"/>
      </font>
      <numFmt numFmtId="164" formatCode="#,##0.00\ &quot;€&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theme="1"/>
        <name val="Calibri"/>
        <scheme val="minor"/>
      </font>
      <numFmt numFmtId="164" formatCode="#,##0.00\ &quot;€&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rgb="FFFF0000"/>
        <name val="Calibri"/>
        <scheme val="minor"/>
      </font>
      <numFmt numFmtId="164" formatCode="#,##0.00\ &quot;€&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theme="1"/>
        <name val="Calibri"/>
        <scheme val="minor"/>
      </font>
      <numFmt numFmtId="164" formatCode="#,##0.00\ &quot;€&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theme="1"/>
        <name val="Calibri"/>
        <scheme val="minor"/>
      </font>
      <numFmt numFmtId="164" formatCode="#,##0.00\ &quot;€&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theme="1"/>
        <name val="Calibri"/>
        <scheme val="minor"/>
      </font>
      <numFmt numFmtId="164" formatCode="#,##0.00\ &quot;€&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theme="1"/>
        <name val="Calibri"/>
        <scheme val="minor"/>
      </font>
      <numFmt numFmtId="164" formatCode="#,##0.00\ &quot;€&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theme="1"/>
        <name val="Calibri"/>
        <scheme val="minor"/>
      </font>
      <numFmt numFmtId="164" formatCode="#,##0.00\ &quot;€&quo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style="thin">
          <color indexed="8"/>
        </right>
        <top/>
        <bottom style="thin">
          <color indexed="8"/>
        </bottom>
      </border>
      <protection locked="1" hidden="0"/>
    </dxf>
    <dxf>
      <border outline="0">
        <left style="thin">
          <color indexed="8"/>
        </left>
        <right style="thin">
          <color indexed="64"/>
        </right>
        <top style="thin">
          <color indexed="64"/>
        </top>
      </border>
    </dxf>
    <dxf>
      <font>
        <b/>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9"/>
        <color theme="0"/>
        <name val="Calibri"/>
        <scheme val="minor"/>
      </font>
      <fill>
        <patternFill patternType="solid">
          <fgColor indexed="64"/>
          <bgColor theme="1" tint="0.499984740745262"/>
        </patternFill>
      </fill>
      <alignment horizontal="center" vertical="top"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Tabelle1" displayName="Tabelle1" ref="A28:M37" totalsRowShown="0" headerRowDxfId="15" dataDxfId="14" tableBorderDxfId="13">
  <autoFilter ref="A28:M37"/>
  <tableColumns count="13">
    <tableColumn id="1" name="Monatsbeitrag incl. GZ_x000a_nach Eintrittsalter" dataDxfId="12"/>
    <tableColumn id="2" name="Münchener Verein_x000a_Bonus Care Alpha Tarif 865" dataDxfId="11">
      <calculatedColumnFormula>Tabelle1!C5</calculatedColumnFormula>
    </tableColumn>
    <tableColumn id="3" name="Allianz _x000a_AktiMed 90 P" dataDxfId="10">
      <calculatedColumnFormula>Tabelle1!E5</calculatedColumnFormula>
    </tableColumn>
    <tableColumn id="4" name="Arag_x000a_K300" dataDxfId="9"/>
    <tableColumn id="5" name="Axa_x000a_EL Bonus-U, Komfort Zahn-U" dataDxfId="8"/>
    <tableColumn id="6" name="Barmenia _x000a_einsA prima (PRIM 1)" dataDxfId="7"/>
    <tableColumn id="7" name="Continentale_x000a_Comfort-U" dataDxfId="6"/>
    <tableColumn id="8" name="Continentale_x000a_Economy-U" dataDxfId="5">
      <calculatedColumnFormula>Tabelle1!G5</calculatedColumnFormula>
    </tableColumn>
    <tableColumn id="9" name="Gothaer_x000a_MediStart 1 SB" dataDxfId="4">
      <calculatedColumnFormula>Tabelle1!I5</calculatedColumnFormula>
    </tableColumn>
    <tableColumn id="10" name="Hallesche_x000a_Primo SB 1 Z" dataDxfId="3">
      <calculatedColumnFormula>Tabelle1!K5</calculatedColumnFormula>
    </tableColumn>
    <tableColumn id="11" name="Hanse Merkur_x000a_Business Fit (KVS1)" dataDxfId="2"/>
    <tableColumn id="12" name="Signal_x000a_privat START" dataDxfId="1">
      <calculatedColumnFormula>Tabelle1!M5</calculatedColumnFormula>
    </tableColumn>
    <tableColumn id="13" name="Universa_x000a_uni-intro/privat 300 + uni-ZZ" dataDxfId="0">
      <calculatedColumnFormula>Tabelle1!R5</calculatedColumnFormula>
    </tableColumn>
  </tableColumns>
  <tableStyleInfo name="TableStyleMedium1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zoomScaleNormal="100" workbookViewId="0">
      <pane xSplit="2" ySplit="1" topLeftCell="C2" activePane="bottomRight" state="frozen"/>
      <selection pane="topRight" activeCell="C1" sqref="C1"/>
      <selection pane="bottomLeft" activeCell="A2" sqref="A2"/>
      <selection pane="bottomRight" activeCell="B2" sqref="B2"/>
    </sheetView>
  </sheetViews>
  <sheetFormatPr baseColWidth="10" defaultColWidth="11.453125" defaultRowHeight="13" x14ac:dyDescent="0.25"/>
  <cols>
    <col min="1" max="1" width="25.81640625" style="3" customWidth="1"/>
    <col min="2" max="2" width="29.7265625" style="2" customWidth="1"/>
    <col min="3" max="6" width="29.7265625" style="1" customWidth="1"/>
    <col min="7" max="8" width="29.7265625" style="2" customWidth="1"/>
    <col min="9" max="9" width="29.7265625" style="1" customWidth="1"/>
    <col min="10" max="10" width="29.7265625" style="2" customWidth="1"/>
    <col min="11" max="13" width="29.7265625" style="1" customWidth="1"/>
    <col min="14" max="16384" width="11.453125" style="2"/>
  </cols>
  <sheetData>
    <row r="1" spans="1:13" s="4" customFormat="1" ht="33" customHeight="1" x14ac:dyDescent="0.25">
      <c r="A1" s="6" t="s">
        <v>256</v>
      </c>
      <c r="B1" s="7" t="s">
        <v>258</v>
      </c>
      <c r="C1" s="8" t="s">
        <v>275</v>
      </c>
      <c r="D1" s="7" t="s">
        <v>235</v>
      </c>
      <c r="E1" s="8" t="s">
        <v>68</v>
      </c>
      <c r="F1" s="8" t="s">
        <v>271</v>
      </c>
      <c r="G1" s="7" t="s">
        <v>25</v>
      </c>
      <c r="H1" s="9" t="s">
        <v>24</v>
      </c>
      <c r="I1" s="7" t="s">
        <v>26</v>
      </c>
      <c r="J1" s="7" t="s">
        <v>272</v>
      </c>
      <c r="K1" s="7" t="s">
        <v>247</v>
      </c>
      <c r="L1" s="7" t="s">
        <v>139</v>
      </c>
      <c r="M1" s="7" t="s">
        <v>140</v>
      </c>
    </row>
    <row r="2" spans="1:13" s="56" customFormat="1" ht="21" customHeight="1" x14ac:dyDescent="0.25">
      <c r="A2" s="60" t="s">
        <v>257</v>
      </c>
      <c r="B2" s="52" t="s">
        <v>274</v>
      </c>
      <c r="C2" s="53" t="s">
        <v>274</v>
      </c>
      <c r="D2" s="53" t="s">
        <v>276</v>
      </c>
      <c r="E2" s="53" t="s">
        <v>274</v>
      </c>
      <c r="F2" s="53" t="s">
        <v>270</v>
      </c>
      <c r="G2" s="54" t="s">
        <v>253</v>
      </c>
      <c r="H2" s="55" t="s">
        <v>274</v>
      </c>
      <c r="I2" s="53" t="s">
        <v>274</v>
      </c>
      <c r="J2" s="54" t="s">
        <v>274</v>
      </c>
      <c r="K2" s="53" t="s">
        <v>270</v>
      </c>
      <c r="L2" s="53" t="s">
        <v>274</v>
      </c>
      <c r="M2" s="53" t="s">
        <v>274</v>
      </c>
    </row>
    <row r="3" spans="1:13" ht="62.25" customHeight="1" x14ac:dyDescent="0.25">
      <c r="A3" s="10" t="s">
        <v>0</v>
      </c>
      <c r="B3" s="26" t="s">
        <v>248</v>
      </c>
      <c r="C3" s="11" t="s">
        <v>252</v>
      </c>
      <c r="D3" s="11" t="s">
        <v>237</v>
      </c>
      <c r="E3" s="12" t="s">
        <v>265</v>
      </c>
      <c r="F3" s="12" t="s">
        <v>266</v>
      </c>
      <c r="G3" s="13" t="s">
        <v>238</v>
      </c>
      <c r="H3" s="14" t="s">
        <v>238</v>
      </c>
      <c r="I3" s="12" t="s">
        <v>239</v>
      </c>
      <c r="J3" s="14" t="s">
        <v>240</v>
      </c>
      <c r="K3" s="12" t="s">
        <v>214</v>
      </c>
      <c r="L3" s="12" t="s">
        <v>71</v>
      </c>
      <c r="M3" s="12" t="s">
        <v>236</v>
      </c>
    </row>
    <row r="4" spans="1:13" ht="52" x14ac:dyDescent="0.25">
      <c r="A4" s="15" t="s">
        <v>1</v>
      </c>
      <c r="B4" s="14" t="s">
        <v>94</v>
      </c>
      <c r="C4" s="12" t="s">
        <v>42</v>
      </c>
      <c r="D4" s="12" t="s">
        <v>42</v>
      </c>
      <c r="E4" s="11" t="s">
        <v>43</v>
      </c>
      <c r="F4" s="12" t="s">
        <v>42</v>
      </c>
      <c r="G4" s="13" t="s">
        <v>20</v>
      </c>
      <c r="H4" s="14" t="s">
        <v>20</v>
      </c>
      <c r="I4" s="12" t="s">
        <v>42</v>
      </c>
      <c r="J4" s="14" t="s">
        <v>22</v>
      </c>
      <c r="K4" s="14" t="s">
        <v>41</v>
      </c>
      <c r="L4" s="14" t="s">
        <v>41</v>
      </c>
      <c r="M4" s="12" t="s">
        <v>44</v>
      </c>
    </row>
    <row r="5" spans="1:13" ht="201" customHeight="1" x14ac:dyDescent="0.25">
      <c r="A5" s="16" t="s">
        <v>267</v>
      </c>
      <c r="B5" s="18" t="s">
        <v>254</v>
      </c>
      <c r="C5" s="12" t="s">
        <v>228</v>
      </c>
      <c r="D5" s="12" t="s">
        <v>226</v>
      </c>
      <c r="E5" s="12" t="s">
        <v>227</v>
      </c>
      <c r="F5" s="12" t="s">
        <v>46</v>
      </c>
      <c r="G5" s="17" t="s">
        <v>141</v>
      </c>
      <c r="H5" s="18" t="s">
        <v>142</v>
      </c>
      <c r="I5" s="12" t="s">
        <v>47</v>
      </c>
      <c r="J5" s="18" t="s">
        <v>143</v>
      </c>
      <c r="K5" s="12" t="s">
        <v>184</v>
      </c>
      <c r="L5" s="12" t="s">
        <v>45</v>
      </c>
      <c r="M5" s="12" t="s">
        <v>48</v>
      </c>
    </row>
    <row r="6" spans="1:13" ht="46.5" customHeight="1" x14ac:dyDescent="0.25">
      <c r="A6" s="16" t="s">
        <v>11</v>
      </c>
      <c r="B6" s="18" t="s">
        <v>255</v>
      </c>
      <c r="C6" s="19" t="s">
        <v>122</v>
      </c>
      <c r="D6" s="19" t="s">
        <v>123</v>
      </c>
      <c r="E6" s="19" t="s">
        <v>124</v>
      </c>
      <c r="F6" s="57" t="s">
        <v>165</v>
      </c>
      <c r="G6" s="20" t="s">
        <v>144</v>
      </c>
      <c r="H6" s="19" t="s">
        <v>145</v>
      </c>
      <c r="I6" s="19" t="s">
        <v>30</v>
      </c>
      <c r="J6" s="19" t="s">
        <v>112</v>
      </c>
      <c r="K6" s="19" t="s">
        <v>28</v>
      </c>
      <c r="L6" s="19" t="s">
        <v>29</v>
      </c>
      <c r="M6" s="19" t="s">
        <v>112</v>
      </c>
    </row>
    <row r="7" spans="1:13" ht="65" x14ac:dyDescent="0.25">
      <c r="A7" s="15" t="s">
        <v>268</v>
      </c>
      <c r="B7" s="14" t="s">
        <v>146</v>
      </c>
      <c r="C7" s="19" t="s">
        <v>111</v>
      </c>
      <c r="D7" s="19" t="s">
        <v>31</v>
      </c>
      <c r="E7" s="19" t="s">
        <v>33</v>
      </c>
      <c r="F7" s="12" t="s">
        <v>32</v>
      </c>
      <c r="G7" s="13" t="s">
        <v>72</v>
      </c>
      <c r="H7" s="14" t="s">
        <v>73</v>
      </c>
      <c r="I7" s="19" t="s">
        <v>33</v>
      </c>
      <c r="J7" s="14" t="s">
        <v>166</v>
      </c>
      <c r="K7" s="19" t="s">
        <v>31</v>
      </c>
      <c r="L7" s="12" t="s">
        <v>32</v>
      </c>
      <c r="M7" s="19" t="s">
        <v>33</v>
      </c>
    </row>
    <row r="8" spans="1:13" ht="117" x14ac:dyDescent="0.25">
      <c r="A8" s="15" t="s">
        <v>16</v>
      </c>
      <c r="B8" s="65" t="s">
        <v>12</v>
      </c>
      <c r="C8" s="12" t="s">
        <v>93</v>
      </c>
      <c r="D8" s="12" t="s">
        <v>213</v>
      </c>
      <c r="E8" s="12" t="s">
        <v>215</v>
      </c>
      <c r="F8" s="12" t="s">
        <v>216</v>
      </c>
      <c r="G8" s="13" t="s">
        <v>147</v>
      </c>
      <c r="H8" s="14" t="s">
        <v>148</v>
      </c>
      <c r="I8" s="12" t="s">
        <v>217</v>
      </c>
      <c r="J8" s="14" t="s">
        <v>149</v>
      </c>
      <c r="K8" s="12" t="s">
        <v>150</v>
      </c>
      <c r="L8" s="12" t="s">
        <v>218</v>
      </c>
      <c r="M8" s="12" t="s">
        <v>219</v>
      </c>
    </row>
    <row r="9" spans="1:13" ht="52" x14ac:dyDescent="0.25">
      <c r="A9" s="21" t="s">
        <v>15</v>
      </c>
      <c r="B9" s="66" t="s">
        <v>151</v>
      </c>
      <c r="C9" s="12" t="s">
        <v>74</v>
      </c>
      <c r="D9" s="12" t="s">
        <v>241</v>
      </c>
      <c r="E9" s="12" t="s">
        <v>75</v>
      </c>
      <c r="F9" s="12" t="s">
        <v>167</v>
      </c>
      <c r="G9" s="22" t="s">
        <v>152</v>
      </c>
      <c r="H9" s="23" t="s">
        <v>153</v>
      </c>
      <c r="I9" s="12" t="s">
        <v>100</v>
      </c>
      <c r="J9" s="23" t="s">
        <v>154</v>
      </c>
      <c r="K9" s="12" t="s">
        <v>101</v>
      </c>
      <c r="L9" s="12" t="s">
        <v>103</v>
      </c>
      <c r="M9" s="12" t="s">
        <v>102</v>
      </c>
    </row>
    <row r="10" spans="1:13" ht="182" x14ac:dyDescent="0.25">
      <c r="A10" s="24" t="s">
        <v>19</v>
      </c>
      <c r="B10" s="66" t="s">
        <v>76</v>
      </c>
      <c r="C10" s="12" t="s">
        <v>96</v>
      </c>
      <c r="D10" s="12" t="s">
        <v>242</v>
      </c>
      <c r="E10" s="12" t="s">
        <v>97</v>
      </c>
      <c r="F10" s="12" t="s">
        <v>168</v>
      </c>
      <c r="G10" s="20" t="s">
        <v>98</v>
      </c>
      <c r="H10" s="19" t="s">
        <v>98</v>
      </c>
      <c r="I10" s="12" t="s">
        <v>116</v>
      </c>
      <c r="J10" s="19" t="s">
        <v>117</v>
      </c>
      <c r="K10" s="25" t="s">
        <v>155</v>
      </c>
      <c r="L10" s="12" t="s">
        <v>118</v>
      </c>
      <c r="M10" s="12" t="s">
        <v>119</v>
      </c>
    </row>
    <row r="11" spans="1:13" ht="52" x14ac:dyDescent="0.25">
      <c r="A11" s="15" t="s">
        <v>2</v>
      </c>
      <c r="B11" s="14" t="s">
        <v>34</v>
      </c>
      <c r="C11" s="12" t="s">
        <v>36</v>
      </c>
      <c r="D11" s="12" t="s">
        <v>37</v>
      </c>
      <c r="E11" s="14" t="s">
        <v>35</v>
      </c>
      <c r="F11" s="12" t="s">
        <v>114</v>
      </c>
      <c r="G11" s="13" t="s">
        <v>156</v>
      </c>
      <c r="H11" s="14" t="s">
        <v>157</v>
      </c>
      <c r="I11" s="12" t="s">
        <v>115</v>
      </c>
      <c r="J11" s="14" t="s">
        <v>169</v>
      </c>
      <c r="K11" s="14" t="s">
        <v>180</v>
      </c>
      <c r="L11" s="12" t="s">
        <v>170</v>
      </c>
      <c r="M11" s="12" t="s">
        <v>99</v>
      </c>
    </row>
    <row r="12" spans="1:13" ht="52" x14ac:dyDescent="0.25">
      <c r="A12" s="15" t="s">
        <v>3</v>
      </c>
      <c r="B12" s="14" t="s">
        <v>110</v>
      </c>
      <c r="C12" s="12" t="s">
        <v>38</v>
      </c>
      <c r="D12" s="12" t="s">
        <v>106</v>
      </c>
      <c r="E12" s="12" t="s">
        <v>113</v>
      </c>
      <c r="F12" s="12" t="s">
        <v>77</v>
      </c>
      <c r="G12" s="13" t="s">
        <v>158</v>
      </c>
      <c r="H12" s="14" t="s">
        <v>137</v>
      </c>
      <c r="I12" s="12" t="s">
        <v>138</v>
      </c>
      <c r="J12" s="14" t="s">
        <v>112</v>
      </c>
      <c r="K12" s="11" t="s">
        <v>54</v>
      </c>
      <c r="L12" s="12" t="s">
        <v>136</v>
      </c>
      <c r="M12" s="12" t="s">
        <v>39</v>
      </c>
    </row>
    <row r="13" spans="1:13" ht="34.5" customHeight="1" x14ac:dyDescent="0.25">
      <c r="A13" s="15" t="s">
        <v>14</v>
      </c>
      <c r="B13" s="14" t="s">
        <v>104</v>
      </c>
      <c r="C13" s="12" t="s">
        <v>105</v>
      </c>
      <c r="D13" s="12" t="s">
        <v>78</v>
      </c>
      <c r="E13" s="12" t="s">
        <v>79</v>
      </c>
      <c r="F13" s="12" t="s">
        <v>80</v>
      </c>
      <c r="G13" s="13" t="s">
        <v>144</v>
      </c>
      <c r="H13" s="14" t="s">
        <v>137</v>
      </c>
      <c r="I13" s="12" t="s">
        <v>135</v>
      </c>
      <c r="J13" s="14" t="s">
        <v>171</v>
      </c>
      <c r="K13" s="12" t="s">
        <v>81</v>
      </c>
      <c r="L13" s="12" t="s">
        <v>40</v>
      </c>
      <c r="M13" s="12" t="s">
        <v>172</v>
      </c>
    </row>
    <row r="14" spans="1:13" ht="91" x14ac:dyDescent="0.25">
      <c r="A14" s="15" t="s">
        <v>13</v>
      </c>
      <c r="B14" s="14" t="s">
        <v>111</v>
      </c>
      <c r="C14" s="11" t="s">
        <v>61</v>
      </c>
      <c r="D14" s="11" t="s">
        <v>60</v>
      </c>
      <c r="E14" s="11" t="s">
        <v>58</v>
      </c>
      <c r="F14" s="11" t="s">
        <v>220</v>
      </c>
      <c r="G14" s="11" t="s">
        <v>58</v>
      </c>
      <c r="H14" s="26" t="s">
        <v>58</v>
      </c>
      <c r="I14" s="11" t="s">
        <v>59</v>
      </c>
      <c r="J14" s="11" t="s">
        <v>58</v>
      </c>
      <c r="K14" s="11" t="s">
        <v>58</v>
      </c>
      <c r="L14" s="11" t="s">
        <v>58</v>
      </c>
      <c r="M14" s="11" t="s">
        <v>58</v>
      </c>
    </row>
    <row r="15" spans="1:13" ht="53.25" customHeight="1" x14ac:dyDescent="0.25">
      <c r="A15" s="16" t="s">
        <v>4</v>
      </c>
      <c r="B15" s="18" t="s">
        <v>209</v>
      </c>
      <c r="C15" s="12" t="s">
        <v>221</v>
      </c>
      <c r="D15" s="27" t="s">
        <v>243</v>
      </c>
      <c r="E15" s="12" t="s">
        <v>111</v>
      </c>
      <c r="F15" s="58" t="s">
        <v>159</v>
      </c>
      <c r="G15" s="28" t="s">
        <v>210</v>
      </c>
      <c r="H15" s="27" t="s">
        <v>211</v>
      </c>
      <c r="I15" s="27" t="s">
        <v>159</v>
      </c>
      <c r="J15" s="27" t="s">
        <v>159</v>
      </c>
      <c r="K15" s="27" t="s">
        <v>160</v>
      </c>
      <c r="L15" s="12" t="s">
        <v>111</v>
      </c>
      <c r="M15" s="12" t="s">
        <v>111</v>
      </c>
    </row>
    <row r="16" spans="1:13" ht="33" customHeight="1" x14ac:dyDescent="0.25">
      <c r="A16" s="15" t="s">
        <v>5</v>
      </c>
      <c r="B16" s="14" t="s">
        <v>120</v>
      </c>
      <c r="C16" s="14" t="s">
        <v>120</v>
      </c>
      <c r="D16" s="14" t="s">
        <v>55</v>
      </c>
      <c r="E16" s="14" t="s">
        <v>120</v>
      </c>
      <c r="F16" s="59" t="s">
        <v>120</v>
      </c>
      <c r="G16" s="13"/>
      <c r="H16" s="14" t="s">
        <v>120</v>
      </c>
      <c r="I16" s="14" t="s">
        <v>120</v>
      </c>
      <c r="J16" s="14" t="s">
        <v>120</v>
      </c>
      <c r="K16" s="14" t="s">
        <v>120</v>
      </c>
      <c r="L16" s="14" t="s">
        <v>120</v>
      </c>
      <c r="M16" s="14" t="s">
        <v>120</v>
      </c>
    </row>
    <row r="17" spans="1:13" ht="72.75" customHeight="1" x14ac:dyDescent="0.25">
      <c r="A17" s="15" t="s">
        <v>17</v>
      </c>
      <c r="B17" s="14" t="s">
        <v>121</v>
      </c>
      <c r="C17" s="12" t="s">
        <v>221</v>
      </c>
      <c r="D17" s="12" t="s">
        <v>244</v>
      </c>
      <c r="E17" s="12" t="s">
        <v>161</v>
      </c>
      <c r="F17" s="12" t="s">
        <v>161</v>
      </c>
      <c r="G17" s="13" t="s">
        <v>200</v>
      </c>
      <c r="H17" s="14" t="s">
        <v>199</v>
      </c>
      <c r="I17" s="12" t="s">
        <v>222</v>
      </c>
      <c r="J17" s="14" t="s">
        <v>23</v>
      </c>
      <c r="K17" s="12" t="s">
        <v>161</v>
      </c>
      <c r="L17" s="12" t="s">
        <v>162</v>
      </c>
      <c r="M17" s="12" t="s">
        <v>86</v>
      </c>
    </row>
    <row r="18" spans="1:13" ht="47.25" customHeight="1" x14ac:dyDescent="0.25">
      <c r="A18" s="16" t="s">
        <v>18</v>
      </c>
      <c r="B18" s="27" t="s">
        <v>111</v>
      </c>
      <c r="C18" s="12" t="s">
        <v>221</v>
      </c>
      <c r="D18" s="12" t="s">
        <v>245</v>
      </c>
      <c r="E18" s="12" t="s">
        <v>111</v>
      </c>
      <c r="F18" s="12" t="s">
        <v>111</v>
      </c>
      <c r="G18" s="29" t="s">
        <v>197</v>
      </c>
      <c r="H18" s="27" t="s">
        <v>198</v>
      </c>
      <c r="I18" s="30" t="s">
        <v>111</v>
      </c>
      <c r="J18" s="30" t="s">
        <v>111</v>
      </c>
      <c r="K18" s="30" t="s">
        <v>111</v>
      </c>
      <c r="L18" s="30" t="s">
        <v>111</v>
      </c>
      <c r="M18" s="30" t="s">
        <v>111</v>
      </c>
    </row>
    <row r="19" spans="1:13" ht="107.25" customHeight="1" x14ac:dyDescent="0.25">
      <c r="A19" s="31" t="s">
        <v>107</v>
      </c>
      <c r="B19" s="67" t="s">
        <v>173</v>
      </c>
      <c r="C19" s="12" t="s">
        <v>91</v>
      </c>
      <c r="D19" s="12" t="s">
        <v>109</v>
      </c>
      <c r="E19" s="11" t="s">
        <v>178</v>
      </c>
      <c r="F19" s="11" t="s">
        <v>223</v>
      </c>
      <c r="G19" s="29" t="s">
        <v>202</v>
      </c>
      <c r="H19" s="32" t="s">
        <v>203</v>
      </c>
      <c r="I19" s="30" t="s">
        <v>181</v>
      </c>
      <c r="J19" s="30" t="s">
        <v>174</v>
      </c>
      <c r="K19" s="30" t="s">
        <v>185</v>
      </c>
      <c r="L19" s="30" t="s">
        <v>175</v>
      </c>
      <c r="M19" s="30" t="s">
        <v>186</v>
      </c>
    </row>
    <row r="20" spans="1:13" ht="79.5" customHeight="1" x14ac:dyDescent="0.25">
      <c r="A20" s="15" t="s">
        <v>108</v>
      </c>
      <c r="B20" s="14" t="s">
        <v>229</v>
      </c>
      <c r="C20" s="12" t="s">
        <v>90</v>
      </c>
      <c r="D20" s="12" t="s">
        <v>109</v>
      </c>
      <c r="E20" s="11" t="s">
        <v>176</v>
      </c>
      <c r="F20" s="11" t="s">
        <v>223</v>
      </c>
      <c r="G20" s="29" t="s">
        <v>202</v>
      </c>
      <c r="H20" s="32" t="s">
        <v>203</v>
      </c>
      <c r="I20" s="30" t="s">
        <v>182</v>
      </c>
      <c r="J20" s="30" t="s">
        <v>112</v>
      </c>
      <c r="K20" s="30" t="s">
        <v>185</v>
      </c>
      <c r="L20" s="30" t="s">
        <v>177</v>
      </c>
      <c r="M20" s="30" t="s">
        <v>186</v>
      </c>
    </row>
    <row r="21" spans="1:13" ht="73.5" customHeight="1" x14ac:dyDescent="0.25">
      <c r="A21" s="15" t="s">
        <v>6</v>
      </c>
      <c r="B21" s="14" t="s">
        <v>112</v>
      </c>
      <c r="C21" s="12" t="s">
        <v>92</v>
      </c>
      <c r="D21" s="12" t="s">
        <v>262</v>
      </c>
      <c r="E21" s="11" t="s">
        <v>69</v>
      </c>
      <c r="F21" s="12" t="s">
        <v>196</v>
      </c>
      <c r="G21" s="13" t="s">
        <v>201</v>
      </c>
      <c r="H21" s="32" t="s">
        <v>206</v>
      </c>
      <c r="I21" s="12" t="s">
        <v>263</v>
      </c>
      <c r="J21" s="14" t="s">
        <v>264</v>
      </c>
      <c r="K21" s="14" t="s">
        <v>224</v>
      </c>
      <c r="L21" s="14" t="s">
        <v>225</v>
      </c>
      <c r="M21" s="12" t="s">
        <v>194</v>
      </c>
    </row>
    <row r="22" spans="1:13" ht="91" x14ac:dyDescent="0.25">
      <c r="A22" s="15" t="s">
        <v>7</v>
      </c>
      <c r="B22" s="14" t="s">
        <v>112</v>
      </c>
      <c r="C22" s="12" t="s">
        <v>230</v>
      </c>
      <c r="D22" s="12" t="s">
        <v>245</v>
      </c>
      <c r="E22" s="11" t="s">
        <v>178</v>
      </c>
      <c r="F22" s="11" t="s">
        <v>223</v>
      </c>
      <c r="G22" s="29" t="s">
        <v>202</v>
      </c>
      <c r="H22" s="32" t="s">
        <v>203</v>
      </c>
      <c r="I22" s="12" t="s">
        <v>53</v>
      </c>
      <c r="J22" s="30" t="s">
        <v>232</v>
      </c>
      <c r="K22" s="30" t="s">
        <v>185</v>
      </c>
      <c r="L22" s="12" t="s">
        <v>21</v>
      </c>
      <c r="M22" s="12" t="s">
        <v>187</v>
      </c>
    </row>
    <row r="23" spans="1:13" ht="138" customHeight="1" x14ac:dyDescent="0.25">
      <c r="A23" s="15" t="s">
        <v>66</v>
      </c>
      <c r="B23" s="14" t="s">
        <v>207</v>
      </c>
      <c r="C23" s="11" t="s">
        <v>231</v>
      </c>
      <c r="D23" s="11" t="s">
        <v>212</v>
      </c>
      <c r="E23" s="11" t="s">
        <v>179</v>
      </c>
      <c r="F23" s="11" t="s">
        <v>223</v>
      </c>
      <c r="G23" s="13" t="s">
        <v>205</v>
      </c>
      <c r="H23" s="14" t="s">
        <v>204</v>
      </c>
      <c r="I23" s="11" t="s">
        <v>183</v>
      </c>
      <c r="J23" s="33" t="s">
        <v>233</v>
      </c>
      <c r="K23" s="30" t="s">
        <v>185</v>
      </c>
      <c r="L23" s="11" t="s">
        <v>195</v>
      </c>
      <c r="M23" s="11" t="s">
        <v>188</v>
      </c>
    </row>
    <row r="24" spans="1:13" ht="124.5" customHeight="1" x14ac:dyDescent="0.25">
      <c r="A24" s="15" t="s">
        <v>269</v>
      </c>
      <c r="B24" s="14" t="s">
        <v>208</v>
      </c>
      <c r="C24" s="12" t="s">
        <v>95</v>
      </c>
      <c r="D24" s="12" t="s">
        <v>82</v>
      </c>
      <c r="E24" s="12" t="s">
        <v>192</v>
      </c>
      <c r="F24" s="11" t="s">
        <v>191</v>
      </c>
      <c r="G24" s="13" t="s">
        <v>261</v>
      </c>
      <c r="H24" s="14" t="s">
        <v>190</v>
      </c>
      <c r="I24" s="12" t="s">
        <v>87</v>
      </c>
      <c r="J24" s="14" t="s">
        <v>83</v>
      </c>
      <c r="K24" s="12" t="s">
        <v>88</v>
      </c>
      <c r="L24" s="12" t="s">
        <v>189</v>
      </c>
      <c r="M24" s="12" t="s">
        <v>193</v>
      </c>
    </row>
    <row r="25" spans="1:13" ht="127.5" customHeight="1" x14ac:dyDescent="0.25">
      <c r="A25" s="15" t="s">
        <v>8</v>
      </c>
      <c r="B25" s="14" t="s">
        <v>163</v>
      </c>
      <c r="C25" s="12" t="s">
        <v>84</v>
      </c>
      <c r="D25" s="12" t="s">
        <v>51</v>
      </c>
      <c r="E25" s="12" t="s">
        <v>52</v>
      </c>
      <c r="F25" s="12" t="s">
        <v>57</v>
      </c>
      <c r="G25" s="13" t="s">
        <v>164</v>
      </c>
      <c r="H25" s="14" t="s">
        <v>164</v>
      </c>
      <c r="I25" s="12" t="s">
        <v>50</v>
      </c>
      <c r="J25" s="34" t="s">
        <v>56</v>
      </c>
      <c r="K25" s="12" t="s">
        <v>56</v>
      </c>
      <c r="L25" s="12" t="s">
        <v>85</v>
      </c>
      <c r="M25" s="12" t="s">
        <v>49</v>
      </c>
    </row>
    <row r="26" spans="1:13" ht="115.5" customHeight="1" x14ac:dyDescent="0.25">
      <c r="A26" s="15" t="s">
        <v>9</v>
      </c>
      <c r="B26" s="14" t="s">
        <v>246</v>
      </c>
      <c r="C26" s="11" t="s">
        <v>65</v>
      </c>
      <c r="D26" s="11" t="s">
        <v>62</v>
      </c>
      <c r="E26" s="11" t="s">
        <v>63</v>
      </c>
      <c r="F26" s="11" t="s">
        <v>89</v>
      </c>
      <c r="G26" s="35" t="s">
        <v>259</v>
      </c>
      <c r="H26" s="14" t="s">
        <v>260</v>
      </c>
      <c r="I26" s="11"/>
      <c r="J26" s="14" t="s">
        <v>234</v>
      </c>
      <c r="K26" s="11" t="s">
        <v>62</v>
      </c>
      <c r="L26" s="11" t="s">
        <v>62</v>
      </c>
      <c r="M26" s="11" t="s">
        <v>64</v>
      </c>
    </row>
    <row r="27" spans="1:13" x14ac:dyDescent="0.25">
      <c r="A27" s="61"/>
      <c r="B27" s="62"/>
      <c r="C27" s="63"/>
      <c r="D27" s="63"/>
      <c r="E27" s="63"/>
      <c r="F27" s="63"/>
      <c r="G27" s="62"/>
      <c r="H27" s="62"/>
      <c r="I27" s="63"/>
      <c r="J27" s="62"/>
      <c r="K27" s="63"/>
      <c r="L27" s="63"/>
      <c r="M27" s="63"/>
    </row>
    <row r="28" spans="1:13" s="47" customFormat="1" ht="30" customHeight="1" x14ac:dyDescent="0.25">
      <c r="A28" s="41" t="s">
        <v>251</v>
      </c>
      <c r="B28" s="43" t="s">
        <v>70</v>
      </c>
      <c r="C28" s="43" t="s">
        <v>27</v>
      </c>
      <c r="D28" s="42" t="s">
        <v>235</v>
      </c>
      <c r="E28" s="43" t="s">
        <v>68</v>
      </c>
      <c r="F28" s="44" t="s">
        <v>134</v>
      </c>
      <c r="G28" s="42" t="s">
        <v>25</v>
      </c>
      <c r="H28" s="45" t="s">
        <v>24</v>
      </c>
      <c r="I28" s="42" t="s">
        <v>26</v>
      </c>
      <c r="J28" s="42" t="s">
        <v>10</v>
      </c>
      <c r="K28" s="42" t="s">
        <v>247</v>
      </c>
      <c r="L28" s="42" t="s">
        <v>139</v>
      </c>
      <c r="M28" s="46" t="s">
        <v>140</v>
      </c>
    </row>
    <row r="29" spans="1:13" s="72" customFormat="1" ht="15" customHeight="1" x14ac:dyDescent="0.25">
      <c r="A29" s="68" t="s">
        <v>132</v>
      </c>
      <c r="B29" s="69">
        <f>Tabelle1!C5</f>
        <v>106.98</v>
      </c>
      <c r="C29" s="70">
        <f>Tabelle1!E5</f>
        <v>139.18</v>
      </c>
      <c r="D29" s="70">
        <v>135.02000000000001</v>
      </c>
      <c r="E29" s="70">
        <v>179.62</v>
      </c>
      <c r="F29" s="70">
        <v>180.59</v>
      </c>
      <c r="G29" s="70">
        <v>138.69999999999999</v>
      </c>
      <c r="H29" s="70">
        <f>Tabelle1!G5</f>
        <v>123.64</v>
      </c>
      <c r="I29" s="70">
        <f>Tabelle1!I5</f>
        <v>91.33</v>
      </c>
      <c r="J29" s="70">
        <f>Tabelle1!K5</f>
        <v>157.81</v>
      </c>
      <c r="K29" s="70">
        <v>149.37</v>
      </c>
      <c r="L29" s="70">
        <f>Tabelle1!M5</f>
        <v>110.38</v>
      </c>
      <c r="M29" s="71">
        <f>Tabelle1!R5</f>
        <v>142.56</v>
      </c>
    </row>
    <row r="30" spans="1:13" s="50" customFormat="1" ht="15" customHeight="1" x14ac:dyDescent="0.25">
      <c r="A30" s="51" t="s">
        <v>125</v>
      </c>
      <c r="B30" s="48">
        <f>Tabelle1!C6</f>
        <v>133.6</v>
      </c>
      <c r="C30" s="48">
        <f>Tabelle1!E6</f>
        <v>142.72999999999999</v>
      </c>
      <c r="D30" s="48">
        <v>139.72999999999999</v>
      </c>
      <c r="E30" s="48">
        <v>314</v>
      </c>
      <c r="F30" s="48">
        <v>180.59</v>
      </c>
      <c r="G30" s="48">
        <v>152.88999999999999</v>
      </c>
      <c r="H30" s="48">
        <f>Tabelle1!G6</f>
        <v>174.06</v>
      </c>
      <c r="I30" s="48">
        <f>Tabelle1!I6</f>
        <v>107.9</v>
      </c>
      <c r="J30" s="48">
        <f>Tabelle1!K6</f>
        <v>164.14</v>
      </c>
      <c r="K30" s="48">
        <v>207</v>
      </c>
      <c r="L30" s="48">
        <f>Tabelle1!M6</f>
        <v>202.45</v>
      </c>
      <c r="M30" s="49">
        <f>Tabelle1!R6</f>
        <v>158.97999999999999</v>
      </c>
    </row>
    <row r="31" spans="1:13" s="50" customFormat="1" ht="15" customHeight="1" x14ac:dyDescent="0.25">
      <c r="A31" s="51" t="s">
        <v>131</v>
      </c>
      <c r="B31" s="48">
        <f>Tabelle1!C7</f>
        <v>333.685</v>
      </c>
      <c r="C31" s="48">
        <f>Tabelle1!E7</f>
        <v>443.05799999999999</v>
      </c>
      <c r="D31" s="48">
        <v>338.39</v>
      </c>
      <c r="E31" s="48">
        <v>347.24</v>
      </c>
      <c r="F31" s="48">
        <v>436.82</v>
      </c>
      <c r="G31" s="48">
        <v>295.42</v>
      </c>
      <c r="H31" s="48">
        <f>Tabelle1!G7</f>
        <v>365.827</v>
      </c>
      <c r="I31" s="48">
        <f>Tabelle1!I7</f>
        <v>312.30100000000004</v>
      </c>
      <c r="J31" s="48">
        <f>Tabelle1!K7</f>
        <v>314.76499999999999</v>
      </c>
      <c r="K31" s="48">
        <v>260.64999999999998</v>
      </c>
      <c r="L31" s="48">
        <f>Tabelle1!M7</f>
        <v>246.44399999999999</v>
      </c>
      <c r="M31" s="49">
        <f>Tabelle1!R7</f>
        <v>321.75</v>
      </c>
    </row>
    <row r="32" spans="1:13" s="50" customFormat="1" ht="15" customHeight="1" x14ac:dyDescent="0.25">
      <c r="A32" s="51" t="s">
        <v>126</v>
      </c>
      <c r="B32" s="48">
        <f>Tabelle1!C8</f>
        <v>360.34899999999999</v>
      </c>
      <c r="C32" s="48">
        <f>Tabelle1!E8</f>
        <v>483.08699999999999</v>
      </c>
      <c r="D32" s="48">
        <v>378.31</v>
      </c>
      <c r="E32" s="48">
        <v>383.06</v>
      </c>
      <c r="F32" s="48">
        <v>473.48</v>
      </c>
      <c r="G32" s="48">
        <v>316.38</v>
      </c>
      <c r="H32" s="48">
        <f>Tabelle1!G8</f>
        <v>400.64200000000005</v>
      </c>
      <c r="I32" s="48">
        <f>Tabelle1!I8</f>
        <v>354.09</v>
      </c>
      <c r="J32" s="48">
        <f>Tabelle1!K8</f>
        <v>349.42600000000004</v>
      </c>
      <c r="K32" s="48">
        <v>295.02</v>
      </c>
      <c r="L32" s="48">
        <f>Tabelle1!M8</f>
        <v>273.03100000000001</v>
      </c>
      <c r="M32" s="49">
        <f>Tabelle1!R8</f>
        <v>348.63399999999996</v>
      </c>
    </row>
    <row r="33" spans="1:13" s="50" customFormat="1" ht="15" customHeight="1" x14ac:dyDescent="0.25">
      <c r="A33" s="51" t="s">
        <v>130</v>
      </c>
      <c r="B33" s="48">
        <f>Tabelle1!C9</f>
        <v>393.81099999999998</v>
      </c>
      <c r="C33" s="48">
        <f>Tabelle1!E9</f>
        <v>524.99699999999996</v>
      </c>
      <c r="D33" s="48">
        <v>419.96</v>
      </c>
      <c r="E33" s="48">
        <v>418.2</v>
      </c>
      <c r="F33" s="48">
        <v>509.87</v>
      </c>
      <c r="G33" s="48">
        <v>337.79</v>
      </c>
      <c r="H33" s="48">
        <f>Tabelle1!G9</f>
        <v>431.71700000000004</v>
      </c>
      <c r="I33" s="48">
        <f>Tabelle1!I9</f>
        <v>400.97199999999998</v>
      </c>
      <c r="J33" s="48">
        <f>Tabelle1!K9</f>
        <v>382.86599999999999</v>
      </c>
      <c r="K33" s="48">
        <v>330.78</v>
      </c>
      <c r="L33" s="48">
        <f>Tabelle1!M9</f>
        <v>302.54400000000004</v>
      </c>
      <c r="M33" s="49">
        <f>Tabelle1!R9</f>
        <v>379.48899999999998</v>
      </c>
    </row>
    <row r="34" spans="1:13" s="50" customFormat="1" ht="15" customHeight="1" x14ac:dyDescent="0.25">
      <c r="A34" s="51" t="s">
        <v>127</v>
      </c>
      <c r="B34" s="48">
        <f>Tabelle1!C10</f>
        <v>433.70799999999997</v>
      </c>
      <c r="C34" s="48">
        <f>Tabelle1!E10</f>
        <v>577.67599999999993</v>
      </c>
      <c r="D34" s="48">
        <v>466.1</v>
      </c>
      <c r="E34" s="48">
        <v>459.23</v>
      </c>
      <c r="F34" s="48">
        <v>548.01</v>
      </c>
      <c r="G34" s="48">
        <v>363.85</v>
      </c>
      <c r="H34" s="48">
        <f>Tabelle1!G10</f>
        <v>470.69</v>
      </c>
      <c r="I34" s="48">
        <f>Tabelle1!I10</f>
        <v>454.99299999999999</v>
      </c>
      <c r="J34" s="48">
        <f>Tabelle1!K10</f>
        <v>421.38799999999998</v>
      </c>
      <c r="K34" s="48">
        <v>372.46</v>
      </c>
      <c r="L34" s="48">
        <f>Tabelle1!M10</f>
        <v>336.42399999999998</v>
      </c>
      <c r="M34" s="49">
        <f>Tabelle1!R10</f>
        <v>415.31600000000003</v>
      </c>
    </row>
    <row r="35" spans="1:13" s="50" customFormat="1" ht="15" customHeight="1" x14ac:dyDescent="0.25">
      <c r="A35" s="51" t="s">
        <v>129</v>
      </c>
      <c r="B35" s="48">
        <f>Tabelle1!C11</f>
        <v>481.50300000000004</v>
      </c>
      <c r="C35" s="48">
        <f>Tabelle1!E11</f>
        <v>644.072</v>
      </c>
      <c r="D35" s="48">
        <v>522.23</v>
      </c>
      <c r="E35" s="48">
        <v>509.38</v>
      </c>
      <c r="F35" s="48">
        <v>597</v>
      </c>
      <c r="G35" s="48">
        <v>396.45</v>
      </c>
      <c r="H35" s="48">
        <f>Tabelle1!G11</f>
        <v>516.94499999999994</v>
      </c>
      <c r="I35" s="48">
        <f>Tabelle1!I11</f>
        <v>518.07799999999997</v>
      </c>
      <c r="J35" s="48">
        <f>Tabelle1!K11</f>
        <v>467.47800000000001</v>
      </c>
      <c r="K35" s="48">
        <v>422.13</v>
      </c>
      <c r="L35" s="48">
        <f>Tabelle1!M11</f>
        <v>377.06900000000002</v>
      </c>
      <c r="M35" s="49">
        <f>Tabelle1!R11</f>
        <v>461.62599999999998</v>
      </c>
    </row>
    <row r="36" spans="1:13" s="50" customFormat="1" ht="15" customHeight="1" x14ac:dyDescent="0.25">
      <c r="A36" s="51" t="s">
        <v>128</v>
      </c>
      <c r="B36" s="48">
        <f>Tabelle1!C12</f>
        <v>536.73400000000004</v>
      </c>
      <c r="C36" s="48">
        <f>Tabelle1!E12</f>
        <v>722.27099999999996</v>
      </c>
      <c r="D36" s="48">
        <v>587.83000000000004</v>
      </c>
      <c r="E36" s="48">
        <v>564.19000000000005</v>
      </c>
      <c r="F36" s="48">
        <v>658.02</v>
      </c>
      <c r="G36" s="48">
        <v>435.62</v>
      </c>
      <c r="H36" s="48">
        <f>Tabelle1!G12</f>
        <v>570.28400000000011</v>
      </c>
      <c r="I36" s="48">
        <f>Tabelle1!I12</f>
        <v>591.50300000000004</v>
      </c>
      <c r="J36" s="48">
        <f>Tabelle1!K12</f>
        <v>518.58400000000006</v>
      </c>
      <c r="K36" s="48">
        <v>478.2</v>
      </c>
      <c r="L36" s="48">
        <f>Tabelle1!M12</f>
        <v>425.59</v>
      </c>
      <c r="M36" s="49">
        <f>Tabelle1!R12</f>
        <v>515.16300000000001</v>
      </c>
    </row>
    <row r="37" spans="1:13" s="50" customFormat="1" ht="15" customHeight="1" x14ac:dyDescent="0.25">
      <c r="A37" s="51" t="s">
        <v>133</v>
      </c>
      <c r="B37" s="48">
        <f>Tabelle1!C13</f>
        <v>598.83999999999992</v>
      </c>
      <c r="C37" s="48">
        <f>Tabelle1!E13</f>
        <v>816.673</v>
      </c>
      <c r="D37" s="48">
        <v>658.79</v>
      </c>
      <c r="E37" s="48">
        <v>624.08000000000004</v>
      </c>
      <c r="F37" s="48">
        <v>730.29</v>
      </c>
      <c r="G37" s="48">
        <v>483.12</v>
      </c>
      <c r="H37" s="48">
        <f>Tabelle1!G13</f>
        <v>633.21499999999992</v>
      </c>
      <c r="I37" s="48">
        <f>Tabelle1!I13</f>
        <v>673.43100000000004</v>
      </c>
      <c r="J37" s="48">
        <f>Tabelle1!K13</f>
        <v>574.95900000000006</v>
      </c>
      <c r="K37" s="48">
        <v>539.30999999999995</v>
      </c>
      <c r="L37" s="48">
        <f>Tabelle1!M13</f>
        <v>481.72300000000001</v>
      </c>
      <c r="M37" s="49">
        <f>Tabelle1!R13</f>
        <v>575.57500000000005</v>
      </c>
    </row>
    <row r="38" spans="1:13" s="5" customFormat="1" ht="10.5" x14ac:dyDescent="0.25">
      <c r="A38" s="36" t="s">
        <v>67</v>
      </c>
      <c r="B38" s="37"/>
      <c r="C38" s="38"/>
      <c r="D38" s="38"/>
      <c r="E38" s="39"/>
      <c r="F38" s="38"/>
      <c r="G38" s="40"/>
      <c r="H38" s="37"/>
      <c r="I38" s="38"/>
      <c r="J38" s="40"/>
      <c r="K38" s="38"/>
      <c r="L38" s="38"/>
      <c r="M38" s="38"/>
    </row>
    <row r="39" spans="1:13" s="5" customFormat="1" ht="10.5" x14ac:dyDescent="0.25">
      <c r="A39" s="36" t="s">
        <v>249</v>
      </c>
      <c r="B39" s="40"/>
      <c r="C39" s="38"/>
      <c r="D39" s="38"/>
      <c r="E39" s="38"/>
      <c r="F39" s="38"/>
      <c r="G39" s="40"/>
      <c r="H39" s="40"/>
      <c r="I39" s="38"/>
      <c r="J39" s="40"/>
      <c r="K39" s="38"/>
      <c r="L39" s="38"/>
      <c r="M39" s="38"/>
    </row>
    <row r="40" spans="1:13" x14ac:dyDescent="0.25">
      <c r="A40" s="36" t="s">
        <v>273</v>
      </c>
      <c r="B40" s="64"/>
      <c r="C40" s="64"/>
      <c r="D40" s="64"/>
      <c r="E40" s="64"/>
      <c r="F40" s="64"/>
      <c r="G40" s="64"/>
      <c r="H40" s="64"/>
      <c r="I40" s="64"/>
      <c r="J40" s="64"/>
      <c r="K40" s="64"/>
      <c r="L40" s="64"/>
      <c r="M40" s="64"/>
    </row>
    <row r="41" spans="1:13" x14ac:dyDescent="0.25">
      <c r="A41" s="36" t="s">
        <v>250</v>
      </c>
      <c r="B41" s="62"/>
      <c r="C41" s="63"/>
      <c r="D41" s="63"/>
      <c r="E41" s="63"/>
      <c r="F41" s="63"/>
      <c r="G41" s="62"/>
      <c r="H41" s="62"/>
      <c r="I41" s="63"/>
      <c r="J41" s="62"/>
      <c r="K41" s="63"/>
      <c r="L41" s="63"/>
      <c r="M41" s="63"/>
    </row>
  </sheetData>
  <sheetProtection algorithmName="SHA-512" hashValue="h243kmZU/PF98y5r91Cz6eutwyD1UtUMyMST28GD50VnfNmpm5qhgA4ARb0jXJNUcMgfURYwVnbg3fFSWPgOfA==" saltValue="eVAR5W43SblDBSnf7hmw3A==" spinCount="100000" sheet="1" objects="1" scenarios="1" formatCells="0" formatColumns="0" formatRows="0" insertColumns="0" insertRows="0" insertHyperlinks="0" deleteColumns="0" deleteRows="0" sort="0" autoFilter="0" pivotTables="0"/>
  <pageMargins left="0.39370078740157483" right="0.23622047244094491" top="0.86614173228346458" bottom="0.43307086614173229" header="0.31496062992125984" footer="0.15748031496062992"/>
  <pageSetup paperSize="9" scale="55" fitToWidth="6" fitToHeight="2" orientation="portrait" r:id="rId1"/>
  <headerFooter scaleWithDoc="0">
    <oddHeader>&amp;L&amp;"Calibri,Fett"&amp;12Wettbewerbsvergleich Krankheitskostenvollversicherung - Bonus Care Alpha (865) 
Stand: 01.2024&amp;R&amp;G</oddHeader>
    <oddFooter>&amp;L&amp;"Calibri,Standard"&amp;8 670 07 30/046 (01.242)&amp;C&amp;"Calibri,Standard"&amp;8- Nur für den internen Gebrauch - &amp;R&amp;"Calibri,Standard"&amp;8Seite &amp;P|&amp;N</oddFooter>
  </headerFooter>
  <colBreaks count="1" manualBreakCount="1">
    <brk id="6" max="40" man="1"/>
  </colBreaks>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19"/>
  <sheetViews>
    <sheetView workbookViewId="0">
      <selection activeCell="D24" sqref="D24"/>
    </sheetView>
  </sheetViews>
  <sheetFormatPr baseColWidth="10" defaultRowHeight="12.5" x14ac:dyDescent="0.25"/>
  <cols>
    <col min="2" max="2" width="10.36328125" customWidth="1"/>
    <col min="5" max="5" width="13.54296875" customWidth="1"/>
    <col min="6" max="6" width="12.1796875" bestFit="1" customWidth="1"/>
    <col min="7" max="7" width="12.81640625" bestFit="1" customWidth="1"/>
    <col min="9" max="9" width="12.90625" bestFit="1" customWidth="1"/>
  </cols>
  <sheetData>
    <row r="4" spans="1:18" ht="39" customHeight="1" x14ac:dyDescent="0.25">
      <c r="B4" s="84" t="s">
        <v>258</v>
      </c>
      <c r="C4" s="85"/>
      <c r="D4" s="86" t="s">
        <v>275</v>
      </c>
      <c r="E4" s="87"/>
      <c r="F4" s="83" t="s">
        <v>24</v>
      </c>
      <c r="G4" s="83"/>
      <c r="H4" s="82" t="s">
        <v>26</v>
      </c>
      <c r="I4" s="83"/>
      <c r="J4" s="82" t="s">
        <v>272</v>
      </c>
      <c r="K4" s="83"/>
      <c r="L4" s="82" t="s">
        <v>139</v>
      </c>
      <c r="M4" s="83"/>
      <c r="N4" s="82" t="s">
        <v>140</v>
      </c>
      <c r="O4" s="83"/>
      <c r="P4" s="83"/>
      <c r="Q4" s="83"/>
      <c r="R4" s="83"/>
    </row>
    <row r="5" spans="1:18" x14ac:dyDescent="0.25">
      <c r="A5" s="73" t="s">
        <v>132</v>
      </c>
      <c r="B5" s="76">
        <v>106.98</v>
      </c>
      <c r="C5" s="76">
        <f>B5</f>
        <v>106.98</v>
      </c>
      <c r="D5" s="81">
        <v>139.18</v>
      </c>
      <c r="E5" s="76">
        <f>D5</f>
        <v>139.18</v>
      </c>
      <c r="F5" s="81">
        <v>123.64</v>
      </c>
      <c r="G5" s="76">
        <f>F5</f>
        <v>123.64</v>
      </c>
      <c r="H5" s="81">
        <v>91.33</v>
      </c>
      <c r="I5" s="76">
        <f>H5</f>
        <v>91.33</v>
      </c>
      <c r="J5" s="81">
        <v>157.81</v>
      </c>
      <c r="K5" s="76">
        <f>J5</f>
        <v>157.81</v>
      </c>
      <c r="L5" s="81">
        <v>110.38</v>
      </c>
      <c r="M5" s="76">
        <f>L5</f>
        <v>110.38</v>
      </c>
      <c r="N5" s="81">
        <v>132</v>
      </c>
      <c r="O5" s="76">
        <f>N5</f>
        <v>132</v>
      </c>
      <c r="P5" s="81">
        <v>10.56</v>
      </c>
      <c r="Q5" s="76">
        <f>P5</f>
        <v>10.56</v>
      </c>
      <c r="R5" s="76">
        <f>O5+Q5</f>
        <v>142.56</v>
      </c>
    </row>
    <row r="6" spans="1:18" x14ac:dyDescent="0.25">
      <c r="A6" s="74" t="s">
        <v>125</v>
      </c>
      <c r="B6" s="77">
        <v>133.6</v>
      </c>
      <c r="C6" s="77">
        <f>B6</f>
        <v>133.6</v>
      </c>
      <c r="D6" s="77">
        <v>142.72999999999999</v>
      </c>
      <c r="E6" s="77">
        <f>D6</f>
        <v>142.72999999999999</v>
      </c>
      <c r="F6" s="77">
        <v>174.06</v>
      </c>
      <c r="G6" s="77">
        <f>F6</f>
        <v>174.06</v>
      </c>
      <c r="H6" s="77">
        <v>107.9</v>
      </c>
      <c r="I6" s="77">
        <f>H6</f>
        <v>107.9</v>
      </c>
      <c r="J6" s="77">
        <v>164.14</v>
      </c>
      <c r="K6" s="77">
        <f>J6</f>
        <v>164.14</v>
      </c>
      <c r="L6" s="77">
        <v>202.45</v>
      </c>
      <c r="M6" s="77">
        <f>L6</f>
        <v>202.45</v>
      </c>
      <c r="N6" s="77">
        <v>150.38</v>
      </c>
      <c r="O6" s="77">
        <f>N6</f>
        <v>150.38</v>
      </c>
      <c r="P6" s="77">
        <v>8.6</v>
      </c>
      <c r="Q6" s="77">
        <f>P6</f>
        <v>8.6</v>
      </c>
      <c r="R6" s="77">
        <f t="shared" ref="R6:R13" si="0">O6+Q6</f>
        <v>158.97999999999999</v>
      </c>
    </row>
    <row r="7" spans="1:18" x14ac:dyDescent="0.25">
      <c r="A7" s="75" t="s">
        <v>131</v>
      </c>
      <c r="B7" s="78">
        <v>303.35000000000002</v>
      </c>
      <c r="C7" s="78">
        <f>B7+(B7*10%)</f>
        <v>333.685</v>
      </c>
      <c r="D7" s="78">
        <v>402.78</v>
      </c>
      <c r="E7" s="78">
        <f>D7+(D7*10%)</f>
        <v>443.05799999999999</v>
      </c>
      <c r="F7" s="78">
        <v>332.57</v>
      </c>
      <c r="G7" s="78">
        <f>F7+(F7*10%)</f>
        <v>365.827</v>
      </c>
      <c r="H7" s="78">
        <v>283.91000000000003</v>
      </c>
      <c r="I7" s="78">
        <f>H7+(H7*10%)</f>
        <v>312.30100000000004</v>
      </c>
      <c r="J7" s="78">
        <v>286.14999999999998</v>
      </c>
      <c r="K7" s="78">
        <f>J7+(J7*10%)</f>
        <v>314.76499999999999</v>
      </c>
      <c r="L7" s="78">
        <v>224.04</v>
      </c>
      <c r="M7" s="78">
        <f>L7+(L7*10%)</f>
        <v>246.44399999999999</v>
      </c>
      <c r="N7" s="78">
        <v>283.39</v>
      </c>
      <c r="O7" s="78">
        <f>N7+(N7*10%)</f>
        <v>311.72899999999998</v>
      </c>
      <c r="P7" s="78">
        <v>9.11</v>
      </c>
      <c r="Q7" s="78">
        <f>P7+(P7*10%)</f>
        <v>10.020999999999999</v>
      </c>
      <c r="R7" s="78">
        <f t="shared" si="0"/>
        <v>321.75</v>
      </c>
    </row>
    <row r="8" spans="1:18" x14ac:dyDescent="0.25">
      <c r="A8" s="74" t="s">
        <v>126</v>
      </c>
      <c r="B8" s="77">
        <v>327.58999999999997</v>
      </c>
      <c r="C8" s="80">
        <f t="shared" ref="C8:E13" si="1">B8+(B8*10%)</f>
        <v>360.34899999999999</v>
      </c>
      <c r="D8" s="77">
        <v>439.17</v>
      </c>
      <c r="E8" s="80">
        <f t="shared" si="1"/>
        <v>483.08699999999999</v>
      </c>
      <c r="F8" s="77">
        <v>364.22</v>
      </c>
      <c r="G8" s="80">
        <f t="shared" ref="G8:I8" si="2">F8+(F8*10%)</f>
        <v>400.64200000000005</v>
      </c>
      <c r="H8" s="77">
        <v>321.89999999999998</v>
      </c>
      <c r="I8" s="80">
        <f t="shared" si="2"/>
        <v>354.09</v>
      </c>
      <c r="J8" s="77">
        <v>317.66000000000003</v>
      </c>
      <c r="K8" s="80">
        <f t="shared" ref="K8:M8" si="3">J8+(J8*10%)</f>
        <v>349.42600000000004</v>
      </c>
      <c r="L8" s="77">
        <v>248.21</v>
      </c>
      <c r="M8" s="80">
        <f t="shared" si="3"/>
        <v>273.03100000000001</v>
      </c>
      <c r="N8" s="77">
        <v>306.89999999999998</v>
      </c>
      <c r="O8" s="80">
        <f t="shared" ref="O8:Q8" si="4">N8+(N8*10%)</f>
        <v>337.59</v>
      </c>
      <c r="P8" s="77">
        <v>10.039999999999999</v>
      </c>
      <c r="Q8" s="80">
        <f t="shared" si="4"/>
        <v>11.043999999999999</v>
      </c>
      <c r="R8" s="80">
        <f t="shared" si="0"/>
        <v>348.63399999999996</v>
      </c>
    </row>
    <row r="9" spans="1:18" x14ac:dyDescent="0.25">
      <c r="A9" s="75" t="s">
        <v>130</v>
      </c>
      <c r="B9" s="78">
        <v>358.01</v>
      </c>
      <c r="C9" s="78">
        <f t="shared" si="1"/>
        <v>393.81099999999998</v>
      </c>
      <c r="D9" s="78">
        <v>477.27</v>
      </c>
      <c r="E9" s="78">
        <f t="shared" si="1"/>
        <v>524.99699999999996</v>
      </c>
      <c r="F9" s="78">
        <v>392.47</v>
      </c>
      <c r="G9" s="78">
        <f t="shared" ref="G9:I9" si="5">F9+(F9*10%)</f>
        <v>431.71700000000004</v>
      </c>
      <c r="H9" s="78">
        <v>364.52</v>
      </c>
      <c r="I9" s="78">
        <f t="shared" si="5"/>
        <v>400.97199999999998</v>
      </c>
      <c r="J9" s="78">
        <v>348.06</v>
      </c>
      <c r="K9" s="78">
        <f t="shared" ref="K9:M9" si="6">J9+(J9*10%)</f>
        <v>382.86599999999999</v>
      </c>
      <c r="L9" s="78">
        <v>275.04000000000002</v>
      </c>
      <c r="M9" s="78">
        <f t="shared" si="6"/>
        <v>302.54400000000004</v>
      </c>
      <c r="N9" s="78">
        <v>334</v>
      </c>
      <c r="O9" s="78">
        <f t="shared" ref="O9:Q9" si="7">N9+(N9*10%)</f>
        <v>367.4</v>
      </c>
      <c r="P9" s="78">
        <v>10.99</v>
      </c>
      <c r="Q9" s="78">
        <f t="shared" si="7"/>
        <v>12.089</v>
      </c>
      <c r="R9" s="78">
        <f t="shared" si="0"/>
        <v>379.48899999999998</v>
      </c>
    </row>
    <row r="10" spans="1:18" x14ac:dyDescent="0.25">
      <c r="A10" s="74" t="s">
        <v>127</v>
      </c>
      <c r="B10" s="77">
        <v>394.28</v>
      </c>
      <c r="C10" s="80">
        <f t="shared" si="1"/>
        <v>433.70799999999997</v>
      </c>
      <c r="D10" s="77">
        <v>525.16</v>
      </c>
      <c r="E10" s="80">
        <f t="shared" si="1"/>
        <v>577.67599999999993</v>
      </c>
      <c r="F10" s="77">
        <v>427.9</v>
      </c>
      <c r="G10" s="80">
        <f t="shared" ref="G10:I10" si="8">F10+(F10*10%)</f>
        <v>470.69</v>
      </c>
      <c r="H10" s="77">
        <v>413.63</v>
      </c>
      <c r="I10" s="80">
        <f t="shared" si="8"/>
        <v>454.99299999999999</v>
      </c>
      <c r="J10" s="77">
        <v>383.08</v>
      </c>
      <c r="K10" s="80">
        <f t="shared" ref="K10:M10" si="9">J10+(J10*10%)</f>
        <v>421.38799999999998</v>
      </c>
      <c r="L10" s="77">
        <v>305.83999999999997</v>
      </c>
      <c r="M10" s="80">
        <f t="shared" si="9"/>
        <v>336.42399999999998</v>
      </c>
      <c r="N10" s="77">
        <v>365.6</v>
      </c>
      <c r="O10" s="80">
        <f t="shared" ref="O10:Q10" si="10">N10+(N10*10%)</f>
        <v>402.16</v>
      </c>
      <c r="P10" s="77">
        <v>11.96</v>
      </c>
      <c r="Q10" s="80">
        <f t="shared" si="10"/>
        <v>13.156000000000001</v>
      </c>
      <c r="R10" s="80">
        <f t="shared" si="0"/>
        <v>415.31600000000003</v>
      </c>
    </row>
    <row r="11" spans="1:18" x14ac:dyDescent="0.25">
      <c r="A11" s="75" t="s">
        <v>129</v>
      </c>
      <c r="B11" s="78">
        <v>437.73</v>
      </c>
      <c r="C11" s="78">
        <f t="shared" si="1"/>
        <v>481.50300000000004</v>
      </c>
      <c r="D11" s="78">
        <v>585.52</v>
      </c>
      <c r="E11" s="78">
        <f t="shared" si="1"/>
        <v>644.072</v>
      </c>
      <c r="F11" s="78">
        <v>469.95</v>
      </c>
      <c r="G11" s="78">
        <f t="shared" ref="G11:I11" si="11">F11+(F11*10%)</f>
        <v>516.94499999999994</v>
      </c>
      <c r="H11" s="78">
        <v>470.98</v>
      </c>
      <c r="I11" s="78">
        <f t="shared" si="11"/>
        <v>518.07799999999997</v>
      </c>
      <c r="J11" s="78">
        <v>424.98</v>
      </c>
      <c r="K11" s="78">
        <f t="shared" ref="K11:M11" si="12">J11+(J11*10%)</f>
        <v>467.47800000000001</v>
      </c>
      <c r="L11" s="78">
        <v>342.79</v>
      </c>
      <c r="M11" s="78">
        <f t="shared" si="12"/>
        <v>377.06900000000002</v>
      </c>
      <c r="N11" s="78">
        <v>406.7</v>
      </c>
      <c r="O11" s="78">
        <f t="shared" ref="O11:Q11" si="13">N11+(N11*10%)</f>
        <v>447.37</v>
      </c>
      <c r="P11" s="78">
        <v>12.96</v>
      </c>
      <c r="Q11" s="78">
        <f t="shared" si="13"/>
        <v>14.256</v>
      </c>
      <c r="R11" s="78">
        <f t="shared" si="0"/>
        <v>461.62599999999998</v>
      </c>
    </row>
    <row r="12" spans="1:18" x14ac:dyDescent="0.25">
      <c r="A12" s="74" t="s">
        <v>128</v>
      </c>
      <c r="B12" s="77">
        <v>487.94</v>
      </c>
      <c r="C12" s="80">
        <f t="shared" si="1"/>
        <v>536.73400000000004</v>
      </c>
      <c r="D12" s="77">
        <v>656.61</v>
      </c>
      <c r="E12" s="80">
        <f t="shared" si="1"/>
        <v>722.27099999999996</v>
      </c>
      <c r="F12" s="77">
        <v>518.44000000000005</v>
      </c>
      <c r="G12" s="80">
        <f t="shared" ref="G12:I12" si="14">F12+(F12*10%)</f>
        <v>570.28400000000011</v>
      </c>
      <c r="H12" s="77">
        <v>537.73</v>
      </c>
      <c r="I12" s="80">
        <f t="shared" si="14"/>
        <v>591.50300000000004</v>
      </c>
      <c r="J12" s="77">
        <v>471.44</v>
      </c>
      <c r="K12" s="80">
        <f t="shared" ref="K12:M12" si="15">J12+(J12*10%)</f>
        <v>518.58400000000006</v>
      </c>
      <c r="L12" s="77">
        <v>386.9</v>
      </c>
      <c r="M12" s="80">
        <f t="shared" si="15"/>
        <v>425.59</v>
      </c>
      <c r="N12" s="77">
        <v>454.38</v>
      </c>
      <c r="O12" s="80">
        <f t="shared" ref="O12:Q12" si="16">N12+(N12*10%)</f>
        <v>499.81799999999998</v>
      </c>
      <c r="P12" s="77">
        <v>13.95</v>
      </c>
      <c r="Q12" s="80">
        <f t="shared" si="16"/>
        <v>15.344999999999999</v>
      </c>
      <c r="R12" s="80">
        <f t="shared" si="0"/>
        <v>515.16300000000001</v>
      </c>
    </row>
    <row r="13" spans="1:18" x14ac:dyDescent="0.25">
      <c r="A13" s="75" t="s">
        <v>133</v>
      </c>
      <c r="B13" s="78">
        <v>544.4</v>
      </c>
      <c r="C13" s="78">
        <f t="shared" si="1"/>
        <v>598.83999999999992</v>
      </c>
      <c r="D13" s="78">
        <v>742.43</v>
      </c>
      <c r="E13" s="78">
        <f t="shared" si="1"/>
        <v>816.673</v>
      </c>
      <c r="F13" s="78">
        <v>575.65</v>
      </c>
      <c r="G13" s="78">
        <f t="shared" ref="G13:I13" si="17">F13+(F13*10%)</f>
        <v>633.21499999999992</v>
      </c>
      <c r="H13" s="78">
        <v>612.21</v>
      </c>
      <c r="I13" s="78">
        <f t="shared" si="17"/>
        <v>673.43100000000004</v>
      </c>
      <c r="J13" s="78">
        <v>522.69000000000005</v>
      </c>
      <c r="K13" s="78">
        <f t="shared" ref="K13:M13" si="18">J13+(J13*10%)</f>
        <v>574.95900000000006</v>
      </c>
      <c r="L13" s="78">
        <v>437.93</v>
      </c>
      <c r="M13" s="78">
        <f t="shared" si="18"/>
        <v>481.72300000000001</v>
      </c>
      <c r="N13" s="78">
        <v>508.58</v>
      </c>
      <c r="O13" s="78">
        <f t="shared" ref="O13:Q13" si="19">N13+(N13*10%)</f>
        <v>559.43799999999999</v>
      </c>
      <c r="P13" s="78">
        <v>14.67</v>
      </c>
      <c r="Q13" s="78">
        <f t="shared" si="19"/>
        <v>16.137</v>
      </c>
      <c r="R13" s="78">
        <f t="shared" si="0"/>
        <v>575.57500000000005</v>
      </c>
    </row>
    <row r="17" spans="1:5" x14ac:dyDescent="0.25">
      <c r="D17" s="79" t="s">
        <v>280</v>
      </c>
      <c r="E17" s="79" t="s">
        <v>282</v>
      </c>
    </row>
    <row r="18" spans="1:5" x14ac:dyDescent="0.25">
      <c r="A18" t="s">
        <v>277</v>
      </c>
      <c r="B18" t="s">
        <v>278</v>
      </c>
      <c r="C18" t="s">
        <v>279</v>
      </c>
      <c r="D18" s="79" t="s">
        <v>281</v>
      </c>
      <c r="E18" s="79" t="s">
        <v>283</v>
      </c>
    </row>
    <row r="19" spans="1:5" x14ac:dyDescent="0.25">
      <c r="D19" s="79">
        <v>303.35000000000002</v>
      </c>
      <c r="E19" s="79">
        <v>307.86</v>
      </c>
    </row>
  </sheetData>
  <mergeCells count="7">
    <mergeCell ref="N4:R4"/>
    <mergeCell ref="B4:C4"/>
    <mergeCell ref="D4:E4"/>
    <mergeCell ref="F4:G4"/>
    <mergeCell ref="H4:I4"/>
    <mergeCell ref="J4:K4"/>
    <mergeCell ref="L4:M4"/>
  </mergeCells>
  <pageMargins left="0.7" right="0.7" top="0.78740157499999996" bottom="0.78740157499999996" header="0.3" footer="0.3"/>
  <pageSetup paperSize="9" orientation="portrait" horizontalDpi="1200" verticalDpi="1200" r:id="rId1"/>
  <ignoredErrors>
    <ignoredError sqref="C7"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865</vt:lpstr>
      <vt:lpstr>Tabelle1</vt:lpstr>
      <vt:lpstr>'865'!Druckbereich</vt:lpstr>
      <vt:lpstr>'865'!Drucktitel</vt:lpstr>
    </vt:vector>
  </TitlesOfParts>
  <Company>MV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dc:creator>
  <cp:lastModifiedBy>Hecher Mario</cp:lastModifiedBy>
  <cp:lastPrinted>2022-02-09T21:01:40Z</cp:lastPrinted>
  <dcterms:created xsi:type="dcterms:W3CDTF">2009-01-23T13:09:13Z</dcterms:created>
  <dcterms:modified xsi:type="dcterms:W3CDTF">2023-12-21T14:08:07Z</dcterms:modified>
</cp:coreProperties>
</file>